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年\2021年 预算信息公开（学校上报）重要中学\0\255009北京市第三十五中学-2021年度部门预算信息公开\"/>
    </mc:Choice>
  </mc:AlternateContent>
  <bookViews>
    <workbookView xWindow="480" yWindow="96" windowWidth="11520" windowHeight="5016" firstSheet="3" activeTab="3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一般公共预算“三公”经费支出情况表" sheetId="7" r:id="rId7"/>
    <sheet name="表八、政府性基金预算支出情况表" sheetId="8" r:id="rId8"/>
    <sheet name="表九、部门预算明细表" sheetId="9" r:id="rId9"/>
    <sheet name="表十、政府购买服务预算财政拨款明细表" sheetId="12" r:id="rId10"/>
    <sheet name="表十一、专项转移支付预算表" sheetId="10" r:id="rId11"/>
    <sheet name="Sheet1" sheetId="11" r:id="rId12"/>
  </sheets>
  <calcPr calcId="162913"/>
</workbook>
</file>

<file path=xl/calcChain.xml><?xml version="1.0" encoding="utf-8"?>
<calcChain xmlns="http://schemas.openxmlformats.org/spreadsheetml/2006/main">
  <c r="E6" i="5" l="1"/>
  <c r="E11" i="5"/>
  <c r="C12" i="5"/>
  <c r="C11" i="5" s="1"/>
  <c r="G17" i="10" l="1"/>
  <c r="H6" i="9" l="1"/>
  <c r="H5" i="9" s="1"/>
  <c r="H80" i="9" l="1"/>
  <c r="C10" i="7"/>
  <c r="B10" i="7"/>
  <c r="G38" i="6"/>
  <c r="E33" i="6"/>
  <c r="E34" i="6"/>
  <c r="E35" i="6"/>
  <c r="E36" i="6"/>
  <c r="E37" i="6"/>
  <c r="E32" i="6"/>
  <c r="E20" i="6"/>
  <c r="E21" i="6"/>
  <c r="E22" i="6"/>
  <c r="E23" i="6"/>
  <c r="E24" i="6"/>
  <c r="E25" i="6"/>
  <c r="E26" i="6"/>
  <c r="E27" i="6"/>
  <c r="E28" i="6"/>
  <c r="E29" i="6"/>
  <c r="E30" i="6"/>
  <c r="E19" i="6"/>
  <c r="F18" i="6"/>
  <c r="E7" i="6"/>
  <c r="E8" i="6"/>
  <c r="E9" i="6"/>
  <c r="E10" i="6"/>
  <c r="E11" i="6"/>
  <c r="E12" i="6"/>
  <c r="E13" i="6"/>
  <c r="E14" i="6"/>
  <c r="E15" i="6"/>
  <c r="E16" i="6"/>
  <c r="E17" i="6"/>
  <c r="E6" i="6"/>
  <c r="G18" i="6"/>
  <c r="F5" i="6"/>
  <c r="F31" i="6"/>
  <c r="D23" i="5"/>
  <c r="D22" i="5" s="1"/>
  <c r="C23" i="5"/>
  <c r="C22" i="5" s="1"/>
  <c r="D19" i="5"/>
  <c r="D18" i="5" s="1"/>
  <c r="C19" i="5"/>
  <c r="C18" i="5" s="1"/>
  <c r="D14" i="5"/>
  <c r="D13" i="5" s="1"/>
  <c r="C14" i="5"/>
  <c r="C13" i="5" s="1"/>
  <c r="C10" i="5"/>
  <c r="C9" i="5" s="1"/>
  <c r="D9" i="5"/>
  <c r="E8" i="5"/>
  <c r="D6" i="5"/>
  <c r="D5" i="5" s="1"/>
  <c r="D11" i="4"/>
  <c r="D21" i="4" s="1"/>
  <c r="B7" i="4"/>
  <c r="B6" i="4" s="1"/>
  <c r="B21" i="4" s="1"/>
  <c r="D23" i="3"/>
  <c r="D22" i="3" s="1"/>
  <c r="C23" i="3"/>
  <c r="C22" i="3" s="1"/>
  <c r="D19" i="3"/>
  <c r="D18" i="3" s="1"/>
  <c r="C19" i="3"/>
  <c r="C18" i="3" s="1"/>
  <c r="D14" i="3"/>
  <c r="D13" i="3" s="1"/>
  <c r="C14" i="3"/>
  <c r="C13" i="3" s="1"/>
  <c r="G6" i="3"/>
  <c r="G5" i="3" s="1"/>
  <c r="G27" i="3" s="1"/>
  <c r="D6" i="3"/>
  <c r="C12" i="3"/>
  <c r="C11" i="3" s="1"/>
  <c r="E11" i="3"/>
  <c r="D9" i="3"/>
  <c r="C10" i="3"/>
  <c r="C9" i="3" s="1"/>
  <c r="C8" i="3"/>
  <c r="E8" i="3"/>
  <c r="E7" i="3"/>
  <c r="E6" i="3" s="1"/>
  <c r="E5" i="3" s="1"/>
  <c r="E27" i="3" s="1"/>
  <c r="E24" i="2"/>
  <c r="E23" i="2" s="1"/>
  <c r="C23" i="2"/>
  <c r="C24" i="2"/>
  <c r="E20" i="2"/>
  <c r="E19" i="2" s="1"/>
  <c r="C19" i="2"/>
  <c r="C20" i="2"/>
  <c r="E15" i="2"/>
  <c r="E14" i="2" s="1"/>
  <c r="C15" i="2"/>
  <c r="C14" i="2" s="1"/>
  <c r="I6" i="2"/>
  <c r="I28" i="2" s="1"/>
  <c r="E12" i="2"/>
  <c r="C12" i="2"/>
  <c r="C10" i="2"/>
  <c r="E10" i="2"/>
  <c r="H7" i="2"/>
  <c r="H6" i="2" s="1"/>
  <c r="H28" i="2" s="1"/>
  <c r="I7" i="2"/>
  <c r="E7" i="2"/>
  <c r="E6" i="2" s="1"/>
  <c r="C9" i="2"/>
  <c r="C8" i="2"/>
  <c r="C7" i="2" s="1"/>
  <c r="C6" i="2" s="1"/>
  <c r="D20" i="1"/>
  <c r="D23" i="1" s="1"/>
  <c r="D9" i="1"/>
  <c r="B5" i="1"/>
  <c r="B20" i="1" s="1"/>
  <c r="B23" i="1" s="1"/>
  <c r="C8" i="5" l="1"/>
  <c r="D27" i="5"/>
  <c r="E27" i="5"/>
  <c r="F38" i="6"/>
  <c r="D5" i="3"/>
  <c r="D27" i="3" s="1"/>
  <c r="E5" i="6"/>
  <c r="E31" i="6"/>
  <c r="C28" i="2"/>
  <c r="E28" i="2"/>
  <c r="E18" i="6"/>
  <c r="C7" i="3"/>
  <c r="C6" i="3" s="1"/>
  <c r="C5" i="3" s="1"/>
  <c r="C27" i="3" s="1"/>
  <c r="E38" i="6" l="1"/>
  <c r="C7" i="5"/>
  <c r="C6" i="5" s="1"/>
  <c r="C5" i="5" l="1"/>
  <c r="C27" i="5" s="1"/>
</calcChain>
</file>

<file path=xl/sharedStrings.xml><?xml version="1.0" encoding="utf-8"?>
<sst xmlns="http://schemas.openxmlformats.org/spreadsheetml/2006/main" count="773" uniqueCount="324">
  <si>
    <t>单位：元</t>
  </si>
  <si>
    <t>收入项目类别</t>
  </si>
  <si>
    <t>收入金额</t>
  </si>
  <si>
    <t>支出项目类别</t>
  </si>
  <si>
    <t>支出金额</t>
  </si>
  <si>
    <t>预算内资金</t>
  </si>
  <si>
    <t>一般公共服务支出</t>
  </si>
  <si>
    <t>财政专户管理</t>
  </si>
  <si>
    <t>外交支出</t>
  </si>
  <si>
    <t>　财政专户资金</t>
  </si>
  <si>
    <t>国防支出</t>
  </si>
  <si>
    <t>　　教育收费收入</t>
  </si>
  <si>
    <t>公共安全支出</t>
  </si>
  <si>
    <t>　　其他财政专户收入</t>
  </si>
  <si>
    <t>教育支出</t>
  </si>
  <si>
    <t>　批准留用</t>
  </si>
  <si>
    <t>科学技术支出</t>
  </si>
  <si>
    <t>上级补助收入</t>
  </si>
  <si>
    <t>文化体育与传媒支出</t>
  </si>
  <si>
    <t>事业收入（不含事业单位预算外资金）</t>
  </si>
  <si>
    <t>社会保障和就业支出</t>
  </si>
  <si>
    <t>经营收入</t>
  </si>
  <si>
    <t>社会保险基金支出</t>
  </si>
  <si>
    <t>附属单位上缴收入</t>
  </si>
  <si>
    <t>医疗卫生与计划生育支出</t>
  </si>
  <si>
    <t>其他收入</t>
  </si>
  <si>
    <t>节能环保支出</t>
  </si>
  <si>
    <t>城乡社区支出</t>
  </si>
  <si>
    <t xml:space="preserve">    本年收入合计</t>
  </si>
  <si>
    <t xml:space="preserve">    本年支出合计</t>
  </si>
  <si>
    <t>用事业基金弥补收支差额</t>
  </si>
  <si>
    <t xml:space="preserve">      上年结转</t>
    <phoneticPr fontId="2" type="noConversion"/>
  </si>
  <si>
    <t xml:space="preserve">      结转下年 </t>
    <phoneticPr fontId="2" type="noConversion"/>
  </si>
  <si>
    <t xml:space="preserve">    收入总计：</t>
  </si>
  <si>
    <t xml:space="preserve">    支出总计：</t>
  </si>
  <si>
    <t>部门收支总体情况表</t>
    <phoneticPr fontId="1" type="noConversion"/>
  </si>
  <si>
    <t>…</t>
    <phoneticPr fontId="1" type="noConversion"/>
  </si>
  <si>
    <t>科目</t>
  </si>
  <si>
    <t>合计</t>
  </si>
  <si>
    <t>上年结转</t>
  </si>
  <si>
    <t>一般公共预算拨款收入</t>
  </si>
  <si>
    <t>政府性基金预算拨款收入</t>
  </si>
  <si>
    <t>事业收入</t>
  </si>
  <si>
    <t>科目名称</t>
  </si>
  <si>
    <t>行政运行</t>
  </si>
  <si>
    <t>人大事务</t>
    <phoneticPr fontId="1" type="noConversion"/>
  </si>
  <si>
    <t>科目编码</t>
  </si>
  <si>
    <t>基本支出</t>
  </si>
  <si>
    <t>项目支出</t>
  </si>
  <si>
    <t>上缴上级支出</t>
  </si>
  <si>
    <t>事业单位经营支出</t>
  </si>
  <si>
    <t>对下级单位补助支出</t>
  </si>
  <si>
    <t>…</t>
    <phoneticPr fontId="1" type="noConversion"/>
  </si>
  <si>
    <t>单位：元</t>
    <phoneticPr fontId="1" type="noConversion"/>
  </si>
  <si>
    <t>一、本年收入</t>
  </si>
  <si>
    <t>二、上年结转</t>
  </si>
  <si>
    <t>收入</t>
    <phoneticPr fontId="1" type="noConversion"/>
  </si>
  <si>
    <t>支出</t>
    <phoneticPr fontId="1" type="noConversion"/>
  </si>
  <si>
    <t>项目</t>
  </si>
  <si>
    <t>项目</t>
    <phoneticPr fontId="1" type="noConversion"/>
  </si>
  <si>
    <t>预算金额</t>
  </si>
  <si>
    <t>预算金额</t>
    <phoneticPr fontId="1" type="noConversion"/>
  </si>
  <si>
    <t>项目</t>
    <phoneticPr fontId="1" type="noConversion"/>
  </si>
  <si>
    <t>一、本年支出</t>
    <phoneticPr fontId="1" type="noConversion"/>
  </si>
  <si>
    <t>（二）外交支出</t>
    <phoneticPr fontId="1" type="noConversion"/>
  </si>
  <si>
    <t>（三）国防支出</t>
    <phoneticPr fontId="1" type="noConversion"/>
  </si>
  <si>
    <t>（一）一般公共服务支出</t>
    <phoneticPr fontId="1" type="noConversion"/>
  </si>
  <si>
    <t>（四）公共安全支出</t>
    <phoneticPr fontId="1" type="noConversion"/>
  </si>
  <si>
    <t>（五）教育支出</t>
    <phoneticPr fontId="1" type="noConversion"/>
  </si>
  <si>
    <t>（六）科学技术支出</t>
    <phoneticPr fontId="1" type="noConversion"/>
  </si>
  <si>
    <t>二、结转下年</t>
    <phoneticPr fontId="1" type="noConversion"/>
  </si>
  <si>
    <t>单位：元</t>
    <phoneticPr fontId="1" type="noConversion"/>
  </si>
  <si>
    <t>部门收入总体情况表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</si>
  <si>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</si>
  <si>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</si>
  <si>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总计</t>
  </si>
  <si>
    <t>合计</t>
    <phoneticPr fontId="1" type="noConversion"/>
  </si>
  <si>
    <t>总计</t>
    <phoneticPr fontId="1" type="noConversion"/>
  </si>
  <si>
    <t>总计</t>
    <phoneticPr fontId="1" type="noConversion"/>
  </si>
  <si>
    <t>一般公共预算支出情况表</t>
  </si>
  <si>
    <t>科目名称</t>
    <phoneticPr fontId="1" type="noConversion"/>
  </si>
  <si>
    <t>单位：元</t>
    <phoneticPr fontId="1" type="noConversion"/>
  </si>
  <si>
    <t>功能分类代码</t>
  </si>
  <si>
    <t>功能分类名称</t>
  </si>
  <si>
    <t>部门经济分类代码</t>
  </si>
  <si>
    <t>部门经济分类名称</t>
  </si>
  <si>
    <t>政府经济分类代码</t>
  </si>
  <si>
    <t>政府经济分类名称</t>
  </si>
  <si>
    <t>项目名称</t>
  </si>
  <si>
    <t>工资福利支出</t>
  </si>
  <si>
    <t>基本工资</t>
  </si>
  <si>
    <t>津贴补贴</t>
  </si>
  <si>
    <t>人员经费</t>
    <phoneticPr fontId="1" type="noConversion"/>
  </si>
  <si>
    <t>公用经费</t>
    <phoneticPr fontId="1" type="noConversion"/>
  </si>
  <si>
    <t>一般公共预算基本支出情况表</t>
  </si>
  <si>
    <t>单位：元</t>
    <phoneticPr fontId="1" type="noConversion"/>
  </si>
  <si>
    <t>1、因公出国（境）费</t>
  </si>
  <si>
    <t>2、公务接待费</t>
  </si>
  <si>
    <t>3、公务用车购置及运行维护费</t>
  </si>
  <si>
    <t>其中；公务用车购置费</t>
  </si>
  <si>
    <t xml:space="preserve">      公务用车运行维护费</t>
  </si>
  <si>
    <t>单位：元</t>
    <phoneticPr fontId="1" type="noConversion"/>
  </si>
  <si>
    <t>一般公共预算“三公”经费支出情况表</t>
    <phoneticPr fontId="1" type="noConversion"/>
  </si>
  <si>
    <t>政府性基金预算支出情况表</t>
  </si>
  <si>
    <t xml:space="preserve">单位：元 </t>
    <phoneticPr fontId="1" type="noConversion"/>
  </si>
  <si>
    <t>部门预算明细表</t>
    <phoneticPr fontId="1" type="noConversion"/>
  </si>
  <si>
    <t>科目名称</t>
    <phoneticPr fontId="1" type="noConversion"/>
  </si>
  <si>
    <t>表一：</t>
    <phoneticPr fontId="1" type="noConversion"/>
  </si>
  <si>
    <t>表二：</t>
    <phoneticPr fontId="1" type="noConversion"/>
  </si>
  <si>
    <t>表三：</t>
    <phoneticPr fontId="1" type="noConversion"/>
  </si>
  <si>
    <t>表四：</t>
    <phoneticPr fontId="1" type="noConversion"/>
  </si>
  <si>
    <t>表五：</t>
    <phoneticPr fontId="1" type="noConversion"/>
  </si>
  <si>
    <t>表六：</t>
    <phoneticPr fontId="1" type="noConversion"/>
  </si>
  <si>
    <t>表七：</t>
    <phoneticPr fontId="1" type="noConversion"/>
  </si>
  <si>
    <t>表八：</t>
    <phoneticPr fontId="1" type="noConversion"/>
  </si>
  <si>
    <t>表九：</t>
    <phoneticPr fontId="1" type="noConversion"/>
  </si>
  <si>
    <t>科目编码</t>
    <phoneticPr fontId="1" type="noConversion"/>
  </si>
  <si>
    <t xml:space="preserve">  （一）一般公共预算拨款</t>
    <phoneticPr fontId="1" type="noConversion"/>
  </si>
  <si>
    <t xml:space="preserve">  （二）政府性基金预算拨款</t>
    <phoneticPr fontId="1" type="noConversion"/>
  </si>
  <si>
    <t>预算单位代码</t>
  </si>
  <si>
    <t>预算单位名称</t>
  </si>
  <si>
    <t>功能科目代码</t>
  </si>
  <si>
    <t>指标金额</t>
  </si>
  <si>
    <t>市指标文号</t>
  </si>
  <si>
    <t>专项转移支付预算表</t>
    <phoneticPr fontId="1" type="noConversion"/>
  </si>
  <si>
    <t>合计</t>
    <phoneticPr fontId="1" type="noConversion"/>
  </si>
  <si>
    <t>部门经济分类代码</t>
    <phoneticPr fontId="1" type="noConversion"/>
  </si>
  <si>
    <t>部门经济分类名称</t>
    <phoneticPr fontId="1" type="noConversion"/>
  </si>
  <si>
    <t>2020年预算数</t>
    <phoneticPr fontId="1" type="noConversion"/>
  </si>
  <si>
    <t>2021年预算数</t>
    <phoneticPr fontId="1" type="noConversion"/>
  </si>
  <si>
    <t>表十：</t>
    <phoneticPr fontId="2" type="noConversion"/>
  </si>
  <si>
    <t>政府购买服务预算财政拨款明细表</t>
    <phoneticPr fontId="2" type="noConversion"/>
  </si>
  <si>
    <t>单位:元</t>
    <phoneticPr fontId="2" type="noConversion"/>
  </si>
  <si>
    <t>编码(代码)</t>
  </si>
  <si>
    <t>政府购买服务目录及项目名称</t>
  </si>
  <si>
    <t>支出功能分类科目</t>
  </si>
  <si>
    <t>预算批复数</t>
  </si>
  <si>
    <t>表十一：</t>
    <phoneticPr fontId="1" type="noConversion"/>
  </si>
  <si>
    <t>住房保障支出</t>
    <phoneticPr fontId="1" type="noConversion"/>
  </si>
  <si>
    <t xml:space="preserve">  高中教育</t>
    <phoneticPr fontId="1" type="noConversion"/>
  </si>
  <si>
    <t xml:space="preserve">  普通教育</t>
  </si>
  <si>
    <t xml:space="preserve">  普通教育</t>
    <phoneticPr fontId="1" type="noConversion"/>
  </si>
  <si>
    <t>教育支出</t>
    <phoneticPr fontId="1" type="noConversion"/>
  </si>
  <si>
    <t xml:space="preserve">    培训支出</t>
    <phoneticPr fontId="1" type="noConversion"/>
  </si>
  <si>
    <t xml:space="preserve">  进修及培训</t>
    <phoneticPr fontId="1" type="noConversion"/>
  </si>
  <si>
    <t xml:space="preserve">  其他普通教育支出</t>
    <phoneticPr fontId="1" type="noConversion"/>
  </si>
  <si>
    <t xml:space="preserve">  城市中小学教学设施</t>
    <phoneticPr fontId="1" type="noConversion"/>
  </si>
  <si>
    <t>教育费附加安排的支出</t>
    <phoneticPr fontId="1" type="noConversion"/>
  </si>
  <si>
    <t>行政事业单位养老支出</t>
  </si>
  <si>
    <t xml:space="preserve">  事业单位离退休</t>
  </si>
  <si>
    <t xml:space="preserve">  机关事业单位基本养老保险缴费支出</t>
    <phoneticPr fontId="1" type="noConversion"/>
  </si>
  <si>
    <t xml:space="preserve">  机关事业单位职业年金缴费支出</t>
    <phoneticPr fontId="1" type="noConversion"/>
  </si>
  <si>
    <t>卫生健康支出</t>
    <phoneticPr fontId="1" type="noConversion"/>
  </si>
  <si>
    <t>行政事业单位医疗</t>
    <phoneticPr fontId="1" type="noConversion"/>
  </si>
  <si>
    <t xml:space="preserve">  事业单位医疗</t>
    <phoneticPr fontId="1" type="noConversion"/>
  </si>
  <si>
    <t xml:space="preserve">  其他行政事业单位医疗支出</t>
    <phoneticPr fontId="1" type="noConversion"/>
  </si>
  <si>
    <t>住房保障支出</t>
    <phoneticPr fontId="1" type="noConversion"/>
  </si>
  <si>
    <t>住房改革支出</t>
    <phoneticPr fontId="1" type="noConversion"/>
  </si>
  <si>
    <t xml:space="preserve">  住房公积金</t>
    <phoneticPr fontId="1" type="noConversion"/>
  </si>
  <si>
    <t xml:space="preserve">  提租补贴</t>
    <phoneticPr fontId="1" type="noConversion"/>
  </si>
  <si>
    <t xml:space="preserve">  购房补贴</t>
    <phoneticPr fontId="1" type="noConversion"/>
  </si>
  <si>
    <t>总计</t>
    <phoneticPr fontId="1" type="noConversion"/>
  </si>
  <si>
    <t>（八）社会保障和就业支出</t>
    <phoneticPr fontId="1" type="noConversion"/>
  </si>
  <si>
    <t>（九）医疗卫生与计划生育支出</t>
    <phoneticPr fontId="1" type="noConversion"/>
  </si>
  <si>
    <t>（十九）住房保障支出</t>
    <phoneticPr fontId="1" type="noConversion"/>
  </si>
  <si>
    <t>对事业单位经常性补助</t>
    <phoneticPr fontId="1" type="noConversion"/>
  </si>
  <si>
    <t>工资福利支出</t>
    <phoneticPr fontId="1" type="noConversion"/>
  </si>
  <si>
    <t>工资福利支出</t>
    <phoneticPr fontId="1" type="noConversion"/>
  </si>
  <si>
    <t>30101</t>
  </si>
  <si>
    <t>30102</t>
  </si>
  <si>
    <t>30107</t>
  </si>
  <si>
    <t>绩效工资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</si>
  <si>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</si>
  <si>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</si>
  <si>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</si>
  <si>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</si>
  <si>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</si>
  <si>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</si>
  <si>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30109</t>
  </si>
  <si>
    <t>职业年金缴费</t>
  </si>
  <si>
    <t>30113</t>
  </si>
  <si>
    <t>住房公积金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</si>
  <si>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</si>
  <si>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</si>
  <si>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</si>
  <si>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</si>
  <si>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</si>
  <si>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</si>
  <si>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</si>
  <si>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</si>
  <si>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</si>
  <si>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</si>
  <si>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</si>
  <si>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30213</t>
  </si>
  <si>
    <t>维修（护）费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</si>
  <si>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</si>
  <si>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</si>
  <si>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</si>
  <si>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</si>
  <si>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</si>
  <si>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</si>
  <si>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</si>
  <si>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</si>
  <si>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30216</t>
  </si>
  <si>
    <t>培训费</t>
  </si>
  <si>
    <t>社会福利和救助</t>
  </si>
  <si>
    <t>30309</t>
  </si>
  <si>
    <t>奖励金</t>
  </si>
  <si>
    <t>离退休费</t>
  </si>
  <si>
    <t>30301</t>
  </si>
  <si>
    <t>离休费</t>
  </si>
  <si>
    <t>30302</t>
  </si>
  <si>
    <t>退休费</t>
  </si>
  <si>
    <t>其他对个人和家庭的补助</t>
  </si>
  <si>
    <t>30399</t>
  </si>
  <si>
    <t>302</t>
    <phoneticPr fontId="1" type="noConversion"/>
  </si>
  <si>
    <t>商品和服务支出</t>
    <phoneticPr fontId="1" type="noConversion"/>
  </si>
  <si>
    <t>303</t>
    <phoneticPr fontId="1" type="noConversion"/>
  </si>
  <si>
    <t>对个人和家庭的补助</t>
    <phoneticPr fontId="1" type="noConversion"/>
  </si>
  <si>
    <t>合计</t>
    <phoneticPr fontId="1" type="noConversion"/>
  </si>
  <si>
    <t/>
  </si>
  <si>
    <t xml:space="preserve">  普通教育</t>
    <phoneticPr fontId="2" type="noConversion"/>
  </si>
  <si>
    <t>2050204</t>
  </si>
  <si>
    <t xml:space="preserve">    高中教育</t>
    <phoneticPr fontId="2" type="noConversion"/>
  </si>
  <si>
    <t>人员支出（在职统发）_基本工资</t>
  </si>
  <si>
    <t xml:space="preserve">    高中教育</t>
  </si>
  <si>
    <t>人员支出（在职统发）_津贴补贴</t>
  </si>
  <si>
    <t>人员支出（在职统发）_绩效工资</t>
  </si>
  <si>
    <t>人员支出（在职统发）_其他工资福利支出</t>
  </si>
  <si>
    <t>人员支出（在职非统发）_其他社会保障缴费</t>
  </si>
  <si>
    <t>对个人和家庭补助支出（在职统发）_津贴补贴</t>
  </si>
  <si>
    <t>日常公用支出（在职人员）_办公费</t>
  </si>
  <si>
    <t>日常公用支出（在职人员）_水费</t>
  </si>
  <si>
    <t>日常公用支出（在职人员）_电费</t>
  </si>
  <si>
    <t>日常公用支出（在职人员）_邮电费</t>
  </si>
  <si>
    <t>日常公用支出（在职人员）_取暖费</t>
  </si>
  <si>
    <t>日常公用支出（在职人员）_维修（护）费</t>
  </si>
  <si>
    <t>日常公用支出（在职人员）_工会经费</t>
  </si>
  <si>
    <t>日常公用支出（在职人员）_福利费</t>
  </si>
  <si>
    <t>日常公用支出（在职人员）_公务用车运行维护费</t>
  </si>
  <si>
    <t>日常公用支出（在职人员）_其他商品和服务支出</t>
  </si>
  <si>
    <t>助学金</t>
  </si>
  <si>
    <t>30308</t>
  </si>
  <si>
    <t>资助经费-高中免伙食费</t>
  </si>
  <si>
    <t>资助经费-高中免校服费</t>
  </si>
  <si>
    <t>承办区级通用技术比赛</t>
  </si>
  <si>
    <t>资本性支出（一）</t>
  </si>
  <si>
    <t>31003</t>
  </si>
  <si>
    <t>专用设备购置</t>
  </si>
  <si>
    <t>高中部技防经费</t>
  </si>
  <si>
    <t>初中部技防经费</t>
  </si>
  <si>
    <t>资助经费-义务教育免伙食费</t>
  </si>
  <si>
    <t>资助经费-义务教育免校服费</t>
  </si>
  <si>
    <t>2020年教育教学创新发展结转项目-人工智能及机器人教育教学创新实践研究</t>
  </si>
  <si>
    <t>区级教科书减免-教师用教科书经费</t>
  </si>
  <si>
    <t xml:space="preserve">  进修及培训</t>
    <phoneticPr fontId="2" type="noConversion"/>
  </si>
  <si>
    <t>2050803</t>
  </si>
  <si>
    <t xml:space="preserve">    培训支出</t>
    <phoneticPr fontId="2" type="noConversion"/>
  </si>
  <si>
    <t>日常公用支出（在职人员）_培训费</t>
  </si>
  <si>
    <t xml:space="preserve">  教育费附加安排的支出</t>
  </si>
  <si>
    <t>2050904</t>
  </si>
  <si>
    <t xml:space="preserve">    城市中小学教学设施</t>
  </si>
  <si>
    <t>设备类-2021年新增-初高中增班厨房设备</t>
  </si>
  <si>
    <t>设备类-达标设备购置</t>
  </si>
  <si>
    <t xml:space="preserve">  行政事业单位养老支出</t>
  </si>
  <si>
    <t>2080505</t>
  </si>
  <si>
    <t xml:space="preserve">    机关事业单位基本养老保险缴费支出</t>
  </si>
  <si>
    <t>人员支出（在职非统发）_机关事业单位基本养老保险缴费</t>
  </si>
  <si>
    <t>2080506</t>
  </si>
  <si>
    <t xml:space="preserve">    机关事业单位职业年金缴费支出</t>
  </si>
  <si>
    <t>人员支出（在职非统发）_职业年金缴费</t>
  </si>
  <si>
    <t>2080502</t>
  </si>
  <si>
    <t xml:space="preserve">    事业单位离退休</t>
  </si>
  <si>
    <t>对个人和家庭补助支出（离休统发）_离休费</t>
  </si>
  <si>
    <t>对个人和家庭补助支出（离休统发）_其他对个人和家庭的补助</t>
  </si>
  <si>
    <t>对个人和家庭补助支出（离退休非统发）_退休费</t>
  </si>
  <si>
    <t>对个人和家庭补助支出（离退休非统发）_奖励金</t>
  </si>
  <si>
    <t>对个人和家庭补助支出（离退休非统发）_其他对个人和家庭的补助</t>
  </si>
  <si>
    <t>日常公用支出（离退休人员）_其他商品和服务支出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</si>
  <si>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</si>
  <si>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</si>
  <si>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</si>
  <si>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</si>
  <si>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</si>
  <si>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对个人和家庭补助支出（离退休非统发）_其他社会保障缴费</t>
  </si>
  <si>
    <t xml:space="preserve">  住房改革支出</t>
  </si>
  <si>
    <t>2210202</t>
  </si>
  <si>
    <t xml:space="preserve">    提租补贴</t>
  </si>
  <si>
    <t>2210203</t>
  </si>
  <si>
    <t xml:space="preserve">    购房补贴</t>
  </si>
  <si>
    <t>对个人和家庭补助支出（在职非统发）_津贴补贴</t>
  </si>
  <si>
    <t>2210201</t>
  </si>
  <si>
    <t xml:space="preserve">    住房公积金</t>
  </si>
  <si>
    <t>对个人和家庭补助支出（在职非统发）_住房公积金</t>
  </si>
  <si>
    <t>财政专户</t>
  </si>
  <si>
    <t>补充公用经费</t>
  </si>
  <si>
    <t>其他资金</t>
  </si>
  <si>
    <t>国际部运营费用</t>
  </si>
  <si>
    <t>高中教育</t>
  </si>
  <si>
    <t>50502</t>
  </si>
  <si>
    <t>京财教育指［2020］1875号义务教育日常生均公用经费补助-综合维修定额</t>
  </si>
  <si>
    <t>京财教育指［2020］1875号义务教育日常生均公用经费补助-校园保障经费</t>
  </si>
  <si>
    <t>京财教育指［2020］1875号义务教育日常生均公用经费补助-教辅材料经费</t>
  </si>
  <si>
    <t>2050299</t>
  </si>
  <si>
    <t>其他普通教育支出</t>
  </si>
  <si>
    <t>50902</t>
  </si>
  <si>
    <t>京财教育指［2020］1876号义务教育阶段学生生活和助学补助（含特教高中）-义务教育助学补助</t>
  </si>
  <si>
    <t>京财教育指［2020］1876号普通高中国家助学金、免学费及免教科书费-高中免教科书费</t>
  </si>
  <si>
    <t>京财教育指［2020］1876号市级中小学生实践活动经费</t>
  </si>
  <si>
    <t>京财教育指［2020］1876号普通高中国家助学金、免学费及免教科书费-高中国家助学金</t>
  </si>
  <si>
    <t>京财教育指［2020］1876号义务教育阶段学生生活和助学补助（含特教高中）-义务教育非寄宿生生活补助</t>
  </si>
  <si>
    <t>京财教育指［2020］1876号普通高中国家助学金、免学费及免教科书费-高中免学费</t>
  </si>
  <si>
    <t>预算内</t>
    <phoneticPr fontId="2" type="noConversion"/>
  </si>
  <si>
    <t>255009</t>
  </si>
  <si>
    <t>北京市第三十五中学</t>
  </si>
  <si>
    <t>京财教育指［2020］1875号</t>
  </si>
  <si>
    <t>京财教育指［2020］1876号</t>
  </si>
  <si>
    <t>退休费</t>
    <phoneticPr fontId="1" type="noConversion"/>
  </si>
  <si>
    <t>20502</t>
    <phoneticPr fontId="1" type="noConversion"/>
  </si>
  <si>
    <t>20805</t>
    <phoneticPr fontId="1" type="noConversion"/>
  </si>
  <si>
    <t>20509</t>
    <phoneticPr fontId="1" type="noConversion"/>
  </si>
  <si>
    <t>20502</t>
    <phoneticPr fontId="1" type="noConversion"/>
  </si>
  <si>
    <t>21011</t>
    <phoneticPr fontId="1" type="noConversion"/>
  </si>
  <si>
    <t>22102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</si>
</sst>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000"/>
    <numFmt numFmtId="177" formatCode="0.00_)"/>
    <numFmt numFmtId="178" formatCode="#,##0.00_ "/>
    <numFmt numFmtId="179" formatCode="0.00_);[Red]\(0.00\)"/>
    <numFmt numFmtId="180" formatCode="#,##0.00_);[Red]\(#,##0.00\)"/>
  </numFmts>
  <fonts count="4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.5"/>
      <color theme="1"/>
      <name val="Times New Roman"/>
      <family val="1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  <font>
      <b/>
      <sz val="16"/>
      <color indexed="8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5"/>
      <color indexed="8"/>
      <name val="SimSun"/>
      <charset val="134"/>
    </font>
    <font>
      <sz val="9"/>
      <color indexed="8"/>
      <name val="SimSun"/>
      <charset val="134"/>
    </font>
    <font>
      <b/>
      <sz val="9"/>
      <color indexed="8"/>
      <name val="SimSun"/>
      <charset val="134"/>
    </font>
    <font>
      <sz val="9"/>
      <color indexed="72"/>
      <name val="SimSun"/>
      <charset val="134"/>
    </font>
    <font>
      <b/>
      <sz val="9"/>
      <name val="SimSun"/>
      <charset val="134"/>
    </font>
    <font>
      <sz val="9"/>
      <name val="宋体"/>
      <family val="3"/>
      <charset val="134"/>
      <scheme val="minor"/>
    </font>
    <font>
      <sz val="10"/>
      <color indexed="72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4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32" fillId="0" borderId="0" xfId="0" applyFont="1" applyAlignment="1"/>
    <xf numFmtId="0" fontId="32" fillId="0" borderId="0" xfId="0" applyFo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35" fillId="0" borderId="0" xfId="0" applyFont="1" applyAlignment="1"/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176" fontId="37" fillId="0" borderId="1" xfId="0" applyNumberFormat="1" applyFont="1" applyBorder="1" applyAlignment="1">
      <alignment horizontal="right" vertical="center" wrapText="1"/>
    </xf>
    <xf numFmtId="4" fontId="3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49" fontId="39" fillId="0" borderId="5" xfId="0" applyNumberFormat="1" applyFont="1" applyFill="1" applyBorder="1" applyAlignment="1">
      <alignment horizontal="left" vertical="center" wrapText="1"/>
    </xf>
    <xf numFmtId="1" fontId="39" fillId="0" borderId="6" xfId="0" applyNumberFormat="1" applyFont="1" applyFill="1" applyBorder="1" applyAlignment="1">
      <alignment horizontal="left" vertical="center" wrapText="1"/>
    </xf>
    <xf numFmtId="0" fontId="39" fillId="0" borderId="6" xfId="0" applyNumberFormat="1" applyFont="1" applyFill="1" applyBorder="1" applyAlignment="1">
      <alignment horizontal="left" vertical="center" wrapText="1"/>
    </xf>
    <xf numFmtId="0" fontId="40" fillId="0" borderId="6" xfId="0" applyNumberFormat="1" applyFont="1" applyFill="1" applyBorder="1" applyAlignment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" fontId="39" fillId="0" borderId="8" xfId="0" applyNumberFormat="1" applyFont="1" applyFill="1" applyBorder="1" applyAlignment="1">
      <alignment horizontal="righ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/>
    </xf>
    <xf numFmtId="177" fontId="41" fillId="0" borderId="8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8" fontId="9" fillId="0" borderId="8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 wrapText="1"/>
    </xf>
    <xf numFmtId="180" fontId="7" fillId="3" borderId="2" xfId="0" applyNumberFormat="1" applyFont="1" applyFill="1" applyBorder="1" applyAlignment="1">
      <alignment horizontal="right" vertical="center" wrapText="1"/>
    </xf>
    <xf numFmtId="180" fontId="10" fillId="0" borderId="0" xfId="0" applyNumberFormat="1" applyFont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 wrapText="1"/>
    </xf>
    <xf numFmtId="180" fontId="8" fillId="0" borderId="2" xfId="0" applyNumberFormat="1" applyFont="1" applyBorder="1" applyAlignment="1">
      <alignment horizontal="right" vertical="center"/>
    </xf>
    <xf numFmtId="180" fontId="5" fillId="3" borderId="2" xfId="0" applyNumberFormat="1" applyFont="1" applyFill="1" applyBorder="1" applyAlignment="1">
      <alignment horizontal="right" vertical="center" wrapText="1"/>
    </xf>
    <xf numFmtId="180" fontId="8" fillId="3" borderId="2" xfId="0" applyNumberFormat="1" applyFont="1" applyFill="1" applyBorder="1" applyAlignment="1">
      <alignment horizontal="right" vertical="center"/>
    </xf>
    <xf numFmtId="180" fontId="5" fillId="3" borderId="5" xfId="0" applyNumberFormat="1" applyFont="1" applyFill="1" applyBorder="1" applyAlignment="1">
      <alignment horizontal="right" vertical="center" wrapText="1"/>
    </xf>
    <xf numFmtId="180" fontId="5" fillId="0" borderId="5" xfId="0" applyNumberFormat="1" applyFont="1" applyBorder="1" applyAlignment="1">
      <alignment horizontal="right" vertical="center" wrapText="1"/>
    </xf>
    <xf numFmtId="180" fontId="8" fillId="0" borderId="5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80" fontId="23" fillId="0" borderId="2" xfId="0" applyNumberFormat="1" applyFont="1" applyBorder="1" applyAlignment="1">
      <alignment horizontal="right" vertical="center" wrapText="1"/>
    </xf>
    <xf numFmtId="180" fontId="42" fillId="0" borderId="5" xfId="0" applyNumberFormat="1" applyFont="1" applyFill="1" applyBorder="1" applyAlignment="1">
      <alignment horizontal="right" vertical="center" wrapText="1"/>
    </xf>
    <xf numFmtId="180" fontId="43" fillId="0" borderId="5" xfId="0" applyNumberFormat="1" applyFont="1" applyFill="1" applyBorder="1" applyAlignment="1">
      <alignment horizontal="right" vertical="center" wrapText="1"/>
    </xf>
    <xf numFmtId="180" fontId="23" fillId="0" borderId="5" xfId="0" applyNumberFormat="1" applyFont="1" applyBorder="1" applyAlignment="1">
      <alignment horizontal="right" vertical="center" wrapText="1"/>
    </xf>
    <xf numFmtId="180" fontId="0" fillId="0" borderId="0" xfId="0" applyNumberForma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179" fontId="7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8" sqref="D8"/>
    </sheetView>
  </sheetViews>
  <sheetFormatPr defaultColWidth="9" defaultRowHeight="14.4"/>
  <cols>
    <col min="1" max="1" width="20.77734375" style="1" customWidth="1"/>
    <col min="2" max="2" width="15.88671875" style="1" customWidth="1"/>
    <col min="3" max="3" width="18.44140625" style="1" customWidth="1"/>
    <col min="4" max="4" width="16" style="1" customWidth="1"/>
    <col min="5" max="5" width="9" style="1" customWidth="1"/>
    <col min="6" max="6" width="11.6640625" style="1" bestFit="1" customWidth="1"/>
    <col min="7" max="256" width="9" style="1"/>
    <col min="257" max="257" width="20.77734375" style="1" customWidth="1"/>
    <col min="258" max="258" width="15.88671875" style="1" customWidth="1"/>
    <col min="259" max="259" width="18.44140625" style="1" customWidth="1"/>
    <col min="260" max="260" width="16" style="1" customWidth="1"/>
    <col min="261" max="261" width="9" style="1" customWidth="1"/>
    <col min="262" max="262" width="11.6640625" style="1" bestFit="1" customWidth="1"/>
    <col min="263" max="512" width="9" style="1"/>
    <col min="513" max="513" width="20.77734375" style="1" customWidth="1"/>
    <col min="514" max="514" width="15.88671875" style="1" customWidth="1"/>
    <col min="515" max="515" width="18.44140625" style="1" customWidth="1"/>
    <col min="516" max="516" width="16" style="1" customWidth="1"/>
    <col min="517" max="517" width="9" style="1" customWidth="1"/>
    <col min="518" max="518" width="11.6640625" style="1" bestFit="1" customWidth="1"/>
    <col min="519" max="768" width="9" style="1"/>
    <col min="769" max="769" width="20.77734375" style="1" customWidth="1"/>
    <col min="770" max="770" width="15.88671875" style="1" customWidth="1"/>
    <col min="771" max="771" width="18.44140625" style="1" customWidth="1"/>
    <col min="772" max="772" width="16" style="1" customWidth="1"/>
    <col min="773" max="773" width="9" style="1" customWidth="1"/>
    <col min="774" max="774" width="11.6640625" style="1" bestFit="1" customWidth="1"/>
    <col min="775" max="1024" width="9" style="1"/>
    <col min="1025" max="1025" width="20.77734375" style="1" customWidth="1"/>
    <col min="1026" max="1026" width="15.88671875" style="1" customWidth="1"/>
    <col min="1027" max="1027" width="18.44140625" style="1" customWidth="1"/>
    <col min="1028" max="1028" width="16" style="1" customWidth="1"/>
    <col min="1029" max="1029" width="9" style="1" customWidth="1"/>
    <col min="1030" max="1030" width="11.6640625" style="1" bestFit="1" customWidth="1"/>
    <col min="1031" max="1280" width="9" style="1"/>
    <col min="1281" max="1281" width="20.77734375" style="1" customWidth="1"/>
    <col min="1282" max="1282" width="15.88671875" style="1" customWidth="1"/>
    <col min="1283" max="1283" width="18.44140625" style="1" customWidth="1"/>
    <col min="1284" max="1284" width="16" style="1" customWidth="1"/>
    <col min="1285" max="1285" width="9" style="1" customWidth="1"/>
    <col min="1286" max="1286" width="11.6640625" style="1" bestFit="1" customWidth="1"/>
    <col min="1287" max="1536" width="9" style="1"/>
    <col min="1537" max="1537" width="20.77734375" style="1" customWidth="1"/>
    <col min="1538" max="1538" width="15.88671875" style="1" customWidth="1"/>
    <col min="1539" max="1539" width="18.44140625" style="1" customWidth="1"/>
    <col min="1540" max="1540" width="16" style="1" customWidth="1"/>
    <col min="1541" max="1541" width="9" style="1" customWidth="1"/>
    <col min="1542" max="1542" width="11.6640625" style="1" bestFit="1" customWidth="1"/>
    <col min="1543" max="1792" width="9" style="1"/>
    <col min="1793" max="1793" width="20.77734375" style="1" customWidth="1"/>
    <col min="1794" max="1794" width="15.88671875" style="1" customWidth="1"/>
    <col min="1795" max="1795" width="18.44140625" style="1" customWidth="1"/>
    <col min="1796" max="1796" width="16" style="1" customWidth="1"/>
    <col min="1797" max="1797" width="9" style="1" customWidth="1"/>
    <col min="1798" max="1798" width="11.6640625" style="1" bestFit="1" customWidth="1"/>
    <col min="1799" max="2048" width="9" style="1"/>
    <col min="2049" max="2049" width="20.77734375" style="1" customWidth="1"/>
    <col min="2050" max="2050" width="15.88671875" style="1" customWidth="1"/>
    <col min="2051" max="2051" width="18.44140625" style="1" customWidth="1"/>
    <col min="2052" max="2052" width="16" style="1" customWidth="1"/>
    <col min="2053" max="2053" width="9" style="1" customWidth="1"/>
    <col min="2054" max="2054" width="11.6640625" style="1" bestFit="1" customWidth="1"/>
    <col min="2055" max="2304" width="9" style="1"/>
    <col min="2305" max="2305" width="20.77734375" style="1" customWidth="1"/>
    <col min="2306" max="2306" width="15.88671875" style="1" customWidth="1"/>
    <col min="2307" max="2307" width="18.44140625" style="1" customWidth="1"/>
    <col min="2308" max="2308" width="16" style="1" customWidth="1"/>
    <col min="2309" max="2309" width="9" style="1" customWidth="1"/>
    <col min="2310" max="2310" width="11.6640625" style="1" bestFit="1" customWidth="1"/>
    <col min="2311" max="2560" width="9" style="1"/>
    <col min="2561" max="2561" width="20.77734375" style="1" customWidth="1"/>
    <col min="2562" max="2562" width="15.88671875" style="1" customWidth="1"/>
    <col min="2563" max="2563" width="18.44140625" style="1" customWidth="1"/>
    <col min="2564" max="2564" width="16" style="1" customWidth="1"/>
    <col min="2565" max="2565" width="9" style="1" customWidth="1"/>
    <col min="2566" max="2566" width="11.6640625" style="1" bestFit="1" customWidth="1"/>
    <col min="2567" max="2816" width="9" style="1"/>
    <col min="2817" max="2817" width="20.77734375" style="1" customWidth="1"/>
    <col min="2818" max="2818" width="15.88671875" style="1" customWidth="1"/>
    <col min="2819" max="2819" width="18.44140625" style="1" customWidth="1"/>
    <col min="2820" max="2820" width="16" style="1" customWidth="1"/>
    <col min="2821" max="2821" width="9" style="1" customWidth="1"/>
    <col min="2822" max="2822" width="11.6640625" style="1" bestFit="1" customWidth="1"/>
    <col min="2823" max="3072" width="9" style="1"/>
    <col min="3073" max="3073" width="20.77734375" style="1" customWidth="1"/>
    <col min="3074" max="3074" width="15.88671875" style="1" customWidth="1"/>
    <col min="3075" max="3075" width="18.44140625" style="1" customWidth="1"/>
    <col min="3076" max="3076" width="16" style="1" customWidth="1"/>
    <col min="3077" max="3077" width="9" style="1" customWidth="1"/>
    <col min="3078" max="3078" width="11.6640625" style="1" bestFit="1" customWidth="1"/>
    <col min="3079" max="3328" width="9" style="1"/>
    <col min="3329" max="3329" width="20.77734375" style="1" customWidth="1"/>
    <col min="3330" max="3330" width="15.88671875" style="1" customWidth="1"/>
    <col min="3331" max="3331" width="18.44140625" style="1" customWidth="1"/>
    <col min="3332" max="3332" width="16" style="1" customWidth="1"/>
    <col min="3333" max="3333" width="9" style="1" customWidth="1"/>
    <col min="3334" max="3334" width="11.6640625" style="1" bestFit="1" customWidth="1"/>
    <col min="3335" max="3584" width="9" style="1"/>
    <col min="3585" max="3585" width="20.77734375" style="1" customWidth="1"/>
    <col min="3586" max="3586" width="15.88671875" style="1" customWidth="1"/>
    <col min="3587" max="3587" width="18.44140625" style="1" customWidth="1"/>
    <col min="3588" max="3588" width="16" style="1" customWidth="1"/>
    <col min="3589" max="3589" width="9" style="1" customWidth="1"/>
    <col min="3590" max="3590" width="11.6640625" style="1" bestFit="1" customWidth="1"/>
    <col min="3591" max="3840" width="9" style="1"/>
    <col min="3841" max="3841" width="20.77734375" style="1" customWidth="1"/>
    <col min="3842" max="3842" width="15.88671875" style="1" customWidth="1"/>
    <col min="3843" max="3843" width="18.44140625" style="1" customWidth="1"/>
    <col min="3844" max="3844" width="16" style="1" customWidth="1"/>
    <col min="3845" max="3845" width="9" style="1" customWidth="1"/>
    <col min="3846" max="3846" width="11.6640625" style="1" bestFit="1" customWidth="1"/>
    <col min="3847" max="4096" width="9" style="1"/>
    <col min="4097" max="4097" width="20.77734375" style="1" customWidth="1"/>
    <col min="4098" max="4098" width="15.88671875" style="1" customWidth="1"/>
    <col min="4099" max="4099" width="18.44140625" style="1" customWidth="1"/>
    <col min="4100" max="4100" width="16" style="1" customWidth="1"/>
    <col min="4101" max="4101" width="9" style="1" customWidth="1"/>
    <col min="4102" max="4102" width="11.6640625" style="1" bestFit="1" customWidth="1"/>
    <col min="4103" max="4352" width="9" style="1"/>
    <col min="4353" max="4353" width="20.77734375" style="1" customWidth="1"/>
    <col min="4354" max="4354" width="15.88671875" style="1" customWidth="1"/>
    <col min="4355" max="4355" width="18.44140625" style="1" customWidth="1"/>
    <col min="4356" max="4356" width="16" style="1" customWidth="1"/>
    <col min="4357" max="4357" width="9" style="1" customWidth="1"/>
    <col min="4358" max="4358" width="11.6640625" style="1" bestFit="1" customWidth="1"/>
    <col min="4359" max="4608" width="9" style="1"/>
    <col min="4609" max="4609" width="20.77734375" style="1" customWidth="1"/>
    <col min="4610" max="4610" width="15.88671875" style="1" customWidth="1"/>
    <col min="4611" max="4611" width="18.44140625" style="1" customWidth="1"/>
    <col min="4612" max="4612" width="16" style="1" customWidth="1"/>
    <col min="4613" max="4613" width="9" style="1" customWidth="1"/>
    <col min="4614" max="4614" width="11.6640625" style="1" bestFit="1" customWidth="1"/>
    <col min="4615" max="4864" width="9" style="1"/>
    <col min="4865" max="4865" width="20.77734375" style="1" customWidth="1"/>
    <col min="4866" max="4866" width="15.88671875" style="1" customWidth="1"/>
    <col min="4867" max="4867" width="18.44140625" style="1" customWidth="1"/>
    <col min="4868" max="4868" width="16" style="1" customWidth="1"/>
    <col min="4869" max="4869" width="9" style="1" customWidth="1"/>
    <col min="4870" max="4870" width="11.6640625" style="1" bestFit="1" customWidth="1"/>
    <col min="4871" max="5120" width="9" style="1"/>
    <col min="5121" max="5121" width="20.77734375" style="1" customWidth="1"/>
    <col min="5122" max="5122" width="15.88671875" style="1" customWidth="1"/>
    <col min="5123" max="5123" width="18.44140625" style="1" customWidth="1"/>
    <col min="5124" max="5124" width="16" style="1" customWidth="1"/>
    <col min="5125" max="5125" width="9" style="1" customWidth="1"/>
    <col min="5126" max="5126" width="11.6640625" style="1" bestFit="1" customWidth="1"/>
    <col min="5127" max="5376" width="9" style="1"/>
    <col min="5377" max="5377" width="20.77734375" style="1" customWidth="1"/>
    <col min="5378" max="5378" width="15.88671875" style="1" customWidth="1"/>
    <col min="5379" max="5379" width="18.44140625" style="1" customWidth="1"/>
    <col min="5380" max="5380" width="16" style="1" customWidth="1"/>
    <col min="5381" max="5381" width="9" style="1" customWidth="1"/>
    <col min="5382" max="5382" width="11.6640625" style="1" bestFit="1" customWidth="1"/>
    <col min="5383" max="5632" width="9" style="1"/>
    <col min="5633" max="5633" width="20.77734375" style="1" customWidth="1"/>
    <col min="5634" max="5634" width="15.88671875" style="1" customWidth="1"/>
    <col min="5635" max="5635" width="18.44140625" style="1" customWidth="1"/>
    <col min="5636" max="5636" width="16" style="1" customWidth="1"/>
    <col min="5637" max="5637" width="9" style="1" customWidth="1"/>
    <col min="5638" max="5638" width="11.6640625" style="1" bestFit="1" customWidth="1"/>
    <col min="5639" max="5888" width="9" style="1"/>
    <col min="5889" max="5889" width="20.77734375" style="1" customWidth="1"/>
    <col min="5890" max="5890" width="15.88671875" style="1" customWidth="1"/>
    <col min="5891" max="5891" width="18.44140625" style="1" customWidth="1"/>
    <col min="5892" max="5892" width="16" style="1" customWidth="1"/>
    <col min="5893" max="5893" width="9" style="1" customWidth="1"/>
    <col min="5894" max="5894" width="11.6640625" style="1" bestFit="1" customWidth="1"/>
    <col min="5895" max="6144" width="9" style="1"/>
    <col min="6145" max="6145" width="20.77734375" style="1" customWidth="1"/>
    <col min="6146" max="6146" width="15.88671875" style="1" customWidth="1"/>
    <col min="6147" max="6147" width="18.44140625" style="1" customWidth="1"/>
    <col min="6148" max="6148" width="16" style="1" customWidth="1"/>
    <col min="6149" max="6149" width="9" style="1" customWidth="1"/>
    <col min="6150" max="6150" width="11.6640625" style="1" bestFit="1" customWidth="1"/>
    <col min="6151" max="6400" width="9" style="1"/>
    <col min="6401" max="6401" width="20.77734375" style="1" customWidth="1"/>
    <col min="6402" max="6402" width="15.88671875" style="1" customWidth="1"/>
    <col min="6403" max="6403" width="18.44140625" style="1" customWidth="1"/>
    <col min="6404" max="6404" width="16" style="1" customWidth="1"/>
    <col min="6405" max="6405" width="9" style="1" customWidth="1"/>
    <col min="6406" max="6406" width="11.6640625" style="1" bestFit="1" customWidth="1"/>
    <col min="6407" max="6656" width="9" style="1"/>
    <col min="6657" max="6657" width="20.77734375" style="1" customWidth="1"/>
    <col min="6658" max="6658" width="15.88671875" style="1" customWidth="1"/>
    <col min="6659" max="6659" width="18.44140625" style="1" customWidth="1"/>
    <col min="6660" max="6660" width="16" style="1" customWidth="1"/>
    <col min="6661" max="6661" width="9" style="1" customWidth="1"/>
    <col min="6662" max="6662" width="11.6640625" style="1" bestFit="1" customWidth="1"/>
    <col min="6663" max="6912" width="9" style="1"/>
    <col min="6913" max="6913" width="20.77734375" style="1" customWidth="1"/>
    <col min="6914" max="6914" width="15.88671875" style="1" customWidth="1"/>
    <col min="6915" max="6915" width="18.44140625" style="1" customWidth="1"/>
    <col min="6916" max="6916" width="16" style="1" customWidth="1"/>
    <col min="6917" max="6917" width="9" style="1" customWidth="1"/>
    <col min="6918" max="6918" width="11.6640625" style="1" bestFit="1" customWidth="1"/>
    <col min="6919" max="7168" width="9" style="1"/>
    <col min="7169" max="7169" width="20.77734375" style="1" customWidth="1"/>
    <col min="7170" max="7170" width="15.88671875" style="1" customWidth="1"/>
    <col min="7171" max="7171" width="18.44140625" style="1" customWidth="1"/>
    <col min="7172" max="7172" width="16" style="1" customWidth="1"/>
    <col min="7173" max="7173" width="9" style="1" customWidth="1"/>
    <col min="7174" max="7174" width="11.6640625" style="1" bestFit="1" customWidth="1"/>
    <col min="7175" max="7424" width="9" style="1"/>
    <col min="7425" max="7425" width="20.77734375" style="1" customWidth="1"/>
    <col min="7426" max="7426" width="15.88671875" style="1" customWidth="1"/>
    <col min="7427" max="7427" width="18.44140625" style="1" customWidth="1"/>
    <col min="7428" max="7428" width="16" style="1" customWidth="1"/>
    <col min="7429" max="7429" width="9" style="1" customWidth="1"/>
    <col min="7430" max="7430" width="11.6640625" style="1" bestFit="1" customWidth="1"/>
    <col min="7431" max="7680" width="9" style="1"/>
    <col min="7681" max="7681" width="20.77734375" style="1" customWidth="1"/>
    <col min="7682" max="7682" width="15.88671875" style="1" customWidth="1"/>
    <col min="7683" max="7683" width="18.44140625" style="1" customWidth="1"/>
    <col min="7684" max="7684" width="16" style="1" customWidth="1"/>
    <col min="7685" max="7685" width="9" style="1" customWidth="1"/>
    <col min="7686" max="7686" width="11.6640625" style="1" bestFit="1" customWidth="1"/>
    <col min="7687" max="7936" width="9" style="1"/>
    <col min="7937" max="7937" width="20.77734375" style="1" customWidth="1"/>
    <col min="7938" max="7938" width="15.88671875" style="1" customWidth="1"/>
    <col min="7939" max="7939" width="18.44140625" style="1" customWidth="1"/>
    <col min="7940" max="7940" width="16" style="1" customWidth="1"/>
    <col min="7941" max="7941" width="9" style="1" customWidth="1"/>
    <col min="7942" max="7942" width="11.6640625" style="1" bestFit="1" customWidth="1"/>
    <col min="7943" max="8192" width="9" style="1"/>
    <col min="8193" max="8193" width="20.77734375" style="1" customWidth="1"/>
    <col min="8194" max="8194" width="15.88671875" style="1" customWidth="1"/>
    <col min="8195" max="8195" width="18.44140625" style="1" customWidth="1"/>
    <col min="8196" max="8196" width="16" style="1" customWidth="1"/>
    <col min="8197" max="8197" width="9" style="1" customWidth="1"/>
    <col min="8198" max="8198" width="11.6640625" style="1" bestFit="1" customWidth="1"/>
    <col min="8199" max="8448" width="9" style="1"/>
    <col min="8449" max="8449" width="20.77734375" style="1" customWidth="1"/>
    <col min="8450" max="8450" width="15.88671875" style="1" customWidth="1"/>
    <col min="8451" max="8451" width="18.44140625" style="1" customWidth="1"/>
    <col min="8452" max="8452" width="16" style="1" customWidth="1"/>
    <col min="8453" max="8453" width="9" style="1" customWidth="1"/>
    <col min="8454" max="8454" width="11.6640625" style="1" bestFit="1" customWidth="1"/>
    <col min="8455" max="8704" width="9" style="1"/>
    <col min="8705" max="8705" width="20.77734375" style="1" customWidth="1"/>
    <col min="8706" max="8706" width="15.88671875" style="1" customWidth="1"/>
    <col min="8707" max="8707" width="18.44140625" style="1" customWidth="1"/>
    <col min="8708" max="8708" width="16" style="1" customWidth="1"/>
    <col min="8709" max="8709" width="9" style="1" customWidth="1"/>
    <col min="8710" max="8710" width="11.6640625" style="1" bestFit="1" customWidth="1"/>
    <col min="8711" max="8960" width="9" style="1"/>
    <col min="8961" max="8961" width="20.77734375" style="1" customWidth="1"/>
    <col min="8962" max="8962" width="15.88671875" style="1" customWidth="1"/>
    <col min="8963" max="8963" width="18.44140625" style="1" customWidth="1"/>
    <col min="8964" max="8964" width="16" style="1" customWidth="1"/>
    <col min="8965" max="8965" width="9" style="1" customWidth="1"/>
    <col min="8966" max="8966" width="11.6640625" style="1" bestFit="1" customWidth="1"/>
    <col min="8967" max="9216" width="9" style="1"/>
    <col min="9217" max="9217" width="20.77734375" style="1" customWidth="1"/>
    <col min="9218" max="9218" width="15.88671875" style="1" customWidth="1"/>
    <col min="9219" max="9219" width="18.44140625" style="1" customWidth="1"/>
    <col min="9220" max="9220" width="16" style="1" customWidth="1"/>
    <col min="9221" max="9221" width="9" style="1" customWidth="1"/>
    <col min="9222" max="9222" width="11.6640625" style="1" bestFit="1" customWidth="1"/>
    <col min="9223" max="9472" width="9" style="1"/>
    <col min="9473" max="9473" width="20.77734375" style="1" customWidth="1"/>
    <col min="9474" max="9474" width="15.88671875" style="1" customWidth="1"/>
    <col min="9475" max="9475" width="18.44140625" style="1" customWidth="1"/>
    <col min="9476" max="9476" width="16" style="1" customWidth="1"/>
    <col min="9477" max="9477" width="9" style="1" customWidth="1"/>
    <col min="9478" max="9478" width="11.6640625" style="1" bestFit="1" customWidth="1"/>
    <col min="9479" max="9728" width="9" style="1"/>
    <col min="9729" max="9729" width="20.77734375" style="1" customWidth="1"/>
    <col min="9730" max="9730" width="15.88671875" style="1" customWidth="1"/>
    <col min="9731" max="9731" width="18.44140625" style="1" customWidth="1"/>
    <col min="9732" max="9732" width="16" style="1" customWidth="1"/>
    <col min="9733" max="9733" width="9" style="1" customWidth="1"/>
    <col min="9734" max="9734" width="11.6640625" style="1" bestFit="1" customWidth="1"/>
    <col min="9735" max="9984" width="9" style="1"/>
    <col min="9985" max="9985" width="20.77734375" style="1" customWidth="1"/>
    <col min="9986" max="9986" width="15.88671875" style="1" customWidth="1"/>
    <col min="9987" max="9987" width="18.44140625" style="1" customWidth="1"/>
    <col min="9988" max="9988" width="16" style="1" customWidth="1"/>
    <col min="9989" max="9989" width="9" style="1" customWidth="1"/>
    <col min="9990" max="9990" width="11.6640625" style="1" bestFit="1" customWidth="1"/>
    <col min="9991" max="10240" width="9" style="1"/>
    <col min="10241" max="10241" width="20.77734375" style="1" customWidth="1"/>
    <col min="10242" max="10242" width="15.88671875" style="1" customWidth="1"/>
    <col min="10243" max="10243" width="18.44140625" style="1" customWidth="1"/>
    <col min="10244" max="10244" width="16" style="1" customWidth="1"/>
    <col min="10245" max="10245" width="9" style="1" customWidth="1"/>
    <col min="10246" max="10246" width="11.6640625" style="1" bestFit="1" customWidth="1"/>
    <col min="10247" max="10496" width="9" style="1"/>
    <col min="10497" max="10497" width="20.77734375" style="1" customWidth="1"/>
    <col min="10498" max="10498" width="15.88671875" style="1" customWidth="1"/>
    <col min="10499" max="10499" width="18.44140625" style="1" customWidth="1"/>
    <col min="10500" max="10500" width="16" style="1" customWidth="1"/>
    <col min="10501" max="10501" width="9" style="1" customWidth="1"/>
    <col min="10502" max="10502" width="11.6640625" style="1" bestFit="1" customWidth="1"/>
    <col min="10503" max="10752" width="9" style="1"/>
    <col min="10753" max="10753" width="20.77734375" style="1" customWidth="1"/>
    <col min="10754" max="10754" width="15.88671875" style="1" customWidth="1"/>
    <col min="10755" max="10755" width="18.44140625" style="1" customWidth="1"/>
    <col min="10756" max="10756" width="16" style="1" customWidth="1"/>
    <col min="10757" max="10757" width="9" style="1" customWidth="1"/>
    <col min="10758" max="10758" width="11.6640625" style="1" bestFit="1" customWidth="1"/>
    <col min="10759" max="11008" width="9" style="1"/>
    <col min="11009" max="11009" width="20.77734375" style="1" customWidth="1"/>
    <col min="11010" max="11010" width="15.88671875" style="1" customWidth="1"/>
    <col min="11011" max="11011" width="18.44140625" style="1" customWidth="1"/>
    <col min="11012" max="11012" width="16" style="1" customWidth="1"/>
    <col min="11013" max="11013" width="9" style="1" customWidth="1"/>
    <col min="11014" max="11014" width="11.6640625" style="1" bestFit="1" customWidth="1"/>
    <col min="11015" max="11264" width="9" style="1"/>
    <col min="11265" max="11265" width="20.77734375" style="1" customWidth="1"/>
    <col min="11266" max="11266" width="15.88671875" style="1" customWidth="1"/>
    <col min="11267" max="11267" width="18.44140625" style="1" customWidth="1"/>
    <col min="11268" max="11268" width="16" style="1" customWidth="1"/>
    <col min="11269" max="11269" width="9" style="1" customWidth="1"/>
    <col min="11270" max="11270" width="11.6640625" style="1" bestFit="1" customWidth="1"/>
    <col min="11271" max="11520" width="9" style="1"/>
    <col min="11521" max="11521" width="20.77734375" style="1" customWidth="1"/>
    <col min="11522" max="11522" width="15.88671875" style="1" customWidth="1"/>
    <col min="11523" max="11523" width="18.44140625" style="1" customWidth="1"/>
    <col min="11524" max="11524" width="16" style="1" customWidth="1"/>
    <col min="11525" max="11525" width="9" style="1" customWidth="1"/>
    <col min="11526" max="11526" width="11.6640625" style="1" bestFit="1" customWidth="1"/>
    <col min="11527" max="11776" width="9" style="1"/>
    <col min="11777" max="11777" width="20.77734375" style="1" customWidth="1"/>
    <col min="11778" max="11778" width="15.88671875" style="1" customWidth="1"/>
    <col min="11779" max="11779" width="18.44140625" style="1" customWidth="1"/>
    <col min="11780" max="11780" width="16" style="1" customWidth="1"/>
    <col min="11781" max="11781" width="9" style="1" customWidth="1"/>
    <col min="11782" max="11782" width="11.6640625" style="1" bestFit="1" customWidth="1"/>
    <col min="11783" max="12032" width="9" style="1"/>
    <col min="12033" max="12033" width="20.77734375" style="1" customWidth="1"/>
    <col min="12034" max="12034" width="15.88671875" style="1" customWidth="1"/>
    <col min="12035" max="12035" width="18.44140625" style="1" customWidth="1"/>
    <col min="12036" max="12036" width="16" style="1" customWidth="1"/>
    <col min="12037" max="12037" width="9" style="1" customWidth="1"/>
    <col min="12038" max="12038" width="11.6640625" style="1" bestFit="1" customWidth="1"/>
    <col min="12039" max="12288" width="9" style="1"/>
    <col min="12289" max="12289" width="20.77734375" style="1" customWidth="1"/>
    <col min="12290" max="12290" width="15.88671875" style="1" customWidth="1"/>
    <col min="12291" max="12291" width="18.44140625" style="1" customWidth="1"/>
    <col min="12292" max="12292" width="16" style="1" customWidth="1"/>
    <col min="12293" max="12293" width="9" style="1" customWidth="1"/>
    <col min="12294" max="12294" width="11.6640625" style="1" bestFit="1" customWidth="1"/>
    <col min="12295" max="12544" width="9" style="1"/>
    <col min="12545" max="12545" width="20.77734375" style="1" customWidth="1"/>
    <col min="12546" max="12546" width="15.88671875" style="1" customWidth="1"/>
    <col min="12547" max="12547" width="18.44140625" style="1" customWidth="1"/>
    <col min="12548" max="12548" width="16" style="1" customWidth="1"/>
    <col min="12549" max="12549" width="9" style="1" customWidth="1"/>
    <col min="12550" max="12550" width="11.6640625" style="1" bestFit="1" customWidth="1"/>
    <col min="12551" max="12800" width="9" style="1"/>
    <col min="12801" max="12801" width="20.77734375" style="1" customWidth="1"/>
    <col min="12802" max="12802" width="15.88671875" style="1" customWidth="1"/>
    <col min="12803" max="12803" width="18.44140625" style="1" customWidth="1"/>
    <col min="12804" max="12804" width="16" style="1" customWidth="1"/>
    <col min="12805" max="12805" width="9" style="1" customWidth="1"/>
    <col min="12806" max="12806" width="11.6640625" style="1" bestFit="1" customWidth="1"/>
    <col min="12807" max="13056" width="9" style="1"/>
    <col min="13057" max="13057" width="20.77734375" style="1" customWidth="1"/>
    <col min="13058" max="13058" width="15.88671875" style="1" customWidth="1"/>
    <col min="13059" max="13059" width="18.44140625" style="1" customWidth="1"/>
    <col min="13060" max="13060" width="16" style="1" customWidth="1"/>
    <col min="13061" max="13061" width="9" style="1" customWidth="1"/>
    <col min="13062" max="13062" width="11.6640625" style="1" bestFit="1" customWidth="1"/>
    <col min="13063" max="13312" width="9" style="1"/>
    <col min="13313" max="13313" width="20.77734375" style="1" customWidth="1"/>
    <col min="13314" max="13314" width="15.88671875" style="1" customWidth="1"/>
    <col min="13315" max="13315" width="18.44140625" style="1" customWidth="1"/>
    <col min="13316" max="13316" width="16" style="1" customWidth="1"/>
    <col min="13317" max="13317" width="9" style="1" customWidth="1"/>
    <col min="13318" max="13318" width="11.6640625" style="1" bestFit="1" customWidth="1"/>
    <col min="13319" max="13568" width="9" style="1"/>
    <col min="13569" max="13569" width="20.77734375" style="1" customWidth="1"/>
    <col min="13570" max="13570" width="15.88671875" style="1" customWidth="1"/>
    <col min="13571" max="13571" width="18.44140625" style="1" customWidth="1"/>
    <col min="13572" max="13572" width="16" style="1" customWidth="1"/>
    <col min="13573" max="13573" width="9" style="1" customWidth="1"/>
    <col min="13574" max="13574" width="11.6640625" style="1" bestFit="1" customWidth="1"/>
    <col min="13575" max="13824" width="9" style="1"/>
    <col min="13825" max="13825" width="20.77734375" style="1" customWidth="1"/>
    <col min="13826" max="13826" width="15.88671875" style="1" customWidth="1"/>
    <col min="13827" max="13827" width="18.44140625" style="1" customWidth="1"/>
    <col min="13828" max="13828" width="16" style="1" customWidth="1"/>
    <col min="13829" max="13829" width="9" style="1" customWidth="1"/>
    <col min="13830" max="13830" width="11.6640625" style="1" bestFit="1" customWidth="1"/>
    <col min="13831" max="14080" width="9" style="1"/>
    <col min="14081" max="14081" width="20.77734375" style="1" customWidth="1"/>
    <col min="14082" max="14082" width="15.88671875" style="1" customWidth="1"/>
    <col min="14083" max="14083" width="18.44140625" style="1" customWidth="1"/>
    <col min="14084" max="14084" width="16" style="1" customWidth="1"/>
    <col min="14085" max="14085" width="9" style="1" customWidth="1"/>
    <col min="14086" max="14086" width="11.6640625" style="1" bestFit="1" customWidth="1"/>
    <col min="14087" max="14336" width="9" style="1"/>
    <col min="14337" max="14337" width="20.77734375" style="1" customWidth="1"/>
    <col min="14338" max="14338" width="15.88671875" style="1" customWidth="1"/>
    <col min="14339" max="14339" width="18.44140625" style="1" customWidth="1"/>
    <col min="14340" max="14340" width="16" style="1" customWidth="1"/>
    <col min="14341" max="14341" width="9" style="1" customWidth="1"/>
    <col min="14342" max="14342" width="11.6640625" style="1" bestFit="1" customWidth="1"/>
    <col min="14343" max="14592" width="9" style="1"/>
    <col min="14593" max="14593" width="20.77734375" style="1" customWidth="1"/>
    <col min="14594" max="14594" width="15.88671875" style="1" customWidth="1"/>
    <col min="14595" max="14595" width="18.44140625" style="1" customWidth="1"/>
    <col min="14596" max="14596" width="16" style="1" customWidth="1"/>
    <col min="14597" max="14597" width="9" style="1" customWidth="1"/>
    <col min="14598" max="14598" width="11.6640625" style="1" bestFit="1" customWidth="1"/>
    <col min="14599" max="14848" width="9" style="1"/>
    <col min="14849" max="14849" width="20.77734375" style="1" customWidth="1"/>
    <col min="14850" max="14850" width="15.88671875" style="1" customWidth="1"/>
    <col min="14851" max="14851" width="18.44140625" style="1" customWidth="1"/>
    <col min="14852" max="14852" width="16" style="1" customWidth="1"/>
    <col min="14853" max="14853" width="9" style="1" customWidth="1"/>
    <col min="14854" max="14854" width="11.6640625" style="1" bestFit="1" customWidth="1"/>
    <col min="14855" max="15104" width="9" style="1"/>
    <col min="15105" max="15105" width="20.77734375" style="1" customWidth="1"/>
    <col min="15106" max="15106" width="15.88671875" style="1" customWidth="1"/>
    <col min="15107" max="15107" width="18.44140625" style="1" customWidth="1"/>
    <col min="15108" max="15108" width="16" style="1" customWidth="1"/>
    <col min="15109" max="15109" width="9" style="1" customWidth="1"/>
    <col min="15110" max="15110" width="11.6640625" style="1" bestFit="1" customWidth="1"/>
    <col min="15111" max="15360" width="9" style="1"/>
    <col min="15361" max="15361" width="20.77734375" style="1" customWidth="1"/>
    <col min="15362" max="15362" width="15.88671875" style="1" customWidth="1"/>
    <col min="15363" max="15363" width="18.44140625" style="1" customWidth="1"/>
    <col min="15364" max="15364" width="16" style="1" customWidth="1"/>
    <col min="15365" max="15365" width="9" style="1" customWidth="1"/>
    <col min="15366" max="15366" width="11.6640625" style="1" bestFit="1" customWidth="1"/>
    <col min="15367" max="15616" width="9" style="1"/>
    <col min="15617" max="15617" width="20.77734375" style="1" customWidth="1"/>
    <col min="15618" max="15618" width="15.88671875" style="1" customWidth="1"/>
    <col min="15619" max="15619" width="18.44140625" style="1" customWidth="1"/>
    <col min="15620" max="15620" width="16" style="1" customWidth="1"/>
    <col min="15621" max="15621" width="9" style="1" customWidth="1"/>
    <col min="15622" max="15622" width="11.6640625" style="1" bestFit="1" customWidth="1"/>
    <col min="15623" max="15872" width="9" style="1"/>
    <col min="15873" max="15873" width="20.77734375" style="1" customWidth="1"/>
    <col min="15874" max="15874" width="15.88671875" style="1" customWidth="1"/>
    <col min="15875" max="15875" width="18.44140625" style="1" customWidth="1"/>
    <col min="15876" max="15876" width="16" style="1" customWidth="1"/>
    <col min="15877" max="15877" width="9" style="1" customWidth="1"/>
    <col min="15878" max="15878" width="11.6640625" style="1" bestFit="1" customWidth="1"/>
    <col min="15879" max="16128" width="9" style="1"/>
    <col min="16129" max="16129" width="20.77734375" style="1" customWidth="1"/>
    <col min="16130" max="16130" width="15.88671875" style="1" customWidth="1"/>
    <col min="16131" max="16131" width="18.44140625" style="1" customWidth="1"/>
    <col min="16132" max="16132" width="16" style="1" customWidth="1"/>
    <col min="16133" max="16133" width="9" style="1" customWidth="1"/>
    <col min="16134" max="16134" width="11.6640625" style="1" bestFit="1" customWidth="1"/>
    <col min="16135" max="16384" width="9" style="1"/>
  </cols>
  <sheetData>
    <row r="1" spans="1:4" ht="18" customHeight="1">
      <c r="A1" s="52" t="s">
        <v>107</v>
      </c>
    </row>
    <row r="2" spans="1:4" ht="28.2" customHeight="1">
      <c r="A2" s="104" t="s">
        <v>35</v>
      </c>
      <c r="B2" s="104"/>
      <c r="C2" s="104"/>
      <c r="D2" s="104"/>
    </row>
    <row r="3" spans="1:4" ht="13.05" customHeight="1">
      <c r="A3" s="105" t="s">
        <v>0</v>
      </c>
      <c r="B3" s="105"/>
      <c r="C3" s="105"/>
      <c r="D3" s="105"/>
    </row>
    <row r="4" spans="1:4" ht="20.25" customHeight="1">
      <c r="A4" s="44" t="s">
        <v>1</v>
      </c>
      <c r="B4" s="44" t="s">
        <v>2</v>
      </c>
      <c r="C4" s="44" t="s">
        <v>3</v>
      </c>
      <c r="D4" s="44" t="s">
        <v>4</v>
      </c>
    </row>
    <row r="5" spans="1:4" ht="20.25" customHeight="1">
      <c r="A5" s="45" t="s">
        <v>5</v>
      </c>
      <c r="B5" s="66">
        <f>155813377.15+3551287.8</f>
        <v>159364664.95000002</v>
      </c>
      <c r="C5" s="45" t="s">
        <v>6</v>
      </c>
      <c r="D5" s="66"/>
    </row>
    <row r="6" spans="1:4" ht="20.25" customHeight="1">
      <c r="A6" s="45" t="s">
        <v>7</v>
      </c>
      <c r="B6" s="66">
        <v>1820000</v>
      </c>
      <c r="C6" s="45" t="s">
        <v>8</v>
      </c>
      <c r="D6" s="66"/>
    </row>
    <row r="7" spans="1:4" ht="20.25" customHeight="1">
      <c r="A7" s="45" t="s">
        <v>9</v>
      </c>
      <c r="B7" s="66">
        <v>1820000</v>
      </c>
      <c r="C7" s="45" t="s">
        <v>10</v>
      </c>
      <c r="D7" s="66"/>
    </row>
    <row r="8" spans="1:4" ht="20.25" customHeight="1">
      <c r="A8" s="45" t="s">
        <v>11</v>
      </c>
      <c r="B8" s="66">
        <v>1820000</v>
      </c>
      <c r="C8" s="45" t="s">
        <v>12</v>
      </c>
      <c r="D8" s="66"/>
    </row>
    <row r="9" spans="1:4" ht="20.25" customHeight="1">
      <c r="A9" s="45" t="s">
        <v>13</v>
      </c>
      <c r="B9" s="46"/>
      <c r="C9" s="45" t="s">
        <v>14</v>
      </c>
      <c r="D9" s="66">
        <f>126438028.37+3551287.8</f>
        <v>129989316.17</v>
      </c>
    </row>
    <row r="10" spans="1:4" ht="20.25" customHeight="1">
      <c r="A10" s="45" t="s">
        <v>15</v>
      </c>
      <c r="B10" s="46"/>
      <c r="C10" s="45" t="s">
        <v>16</v>
      </c>
      <c r="D10" s="66"/>
    </row>
    <row r="11" spans="1:4" ht="20.25" customHeight="1">
      <c r="A11" s="45" t="s">
        <v>17</v>
      </c>
      <c r="B11" s="46"/>
      <c r="C11" s="45" t="s">
        <v>18</v>
      </c>
      <c r="D11" s="46"/>
    </row>
    <row r="12" spans="1:4" ht="24" customHeight="1">
      <c r="A12" s="45" t="s">
        <v>19</v>
      </c>
      <c r="B12" s="46"/>
      <c r="C12" s="45" t="s">
        <v>20</v>
      </c>
      <c r="D12" s="46">
        <v>23844347.699999999</v>
      </c>
    </row>
    <row r="13" spans="1:4" ht="20.25" customHeight="1">
      <c r="A13" s="45" t="s">
        <v>21</v>
      </c>
      <c r="B13" s="66">
        <v>23100000</v>
      </c>
      <c r="C13" s="45" t="s">
        <v>22</v>
      </c>
      <c r="D13" s="46"/>
    </row>
    <row r="14" spans="1:4" ht="20.25" customHeight="1">
      <c r="A14" s="45" t="s">
        <v>23</v>
      </c>
      <c r="B14" s="46"/>
      <c r="C14" s="45" t="s">
        <v>24</v>
      </c>
      <c r="D14" s="46">
        <v>10554203.199999999</v>
      </c>
    </row>
    <row r="15" spans="1:4" ht="20.25" customHeight="1">
      <c r="A15" s="45" t="s">
        <v>25</v>
      </c>
      <c r="B15" s="46"/>
      <c r="C15" s="45" t="s">
        <v>26</v>
      </c>
      <c r="D15" s="46"/>
    </row>
    <row r="16" spans="1:4" ht="20.25" customHeight="1">
      <c r="A16" s="45"/>
      <c r="B16" s="46"/>
      <c r="C16" s="45" t="s">
        <v>27</v>
      </c>
      <c r="D16" s="46"/>
    </row>
    <row r="17" spans="1:4" ht="20.25" customHeight="1">
      <c r="A17" s="45"/>
      <c r="B17" s="46"/>
      <c r="C17" s="45" t="s">
        <v>138</v>
      </c>
      <c r="D17" s="46">
        <v>19896797.879999999</v>
      </c>
    </row>
    <row r="18" spans="1:4" ht="20.25" customHeight="1">
      <c r="A18" s="45"/>
      <c r="B18" s="46"/>
      <c r="C18" s="45"/>
      <c r="D18" s="46"/>
    </row>
    <row r="19" spans="1:4" ht="20.25" customHeight="1">
      <c r="A19" s="45"/>
      <c r="B19" s="46"/>
      <c r="C19" s="45"/>
      <c r="D19" s="46"/>
    </row>
    <row r="20" spans="1:4" ht="20.25" customHeight="1">
      <c r="A20" s="47" t="s">
        <v>28</v>
      </c>
      <c r="B20" s="66">
        <f>B13+B6+B5</f>
        <v>184284664.95000002</v>
      </c>
      <c r="C20" s="48" t="s">
        <v>29</v>
      </c>
      <c r="D20" s="46">
        <f>SUM(D5:D18)</f>
        <v>184284664.94999999</v>
      </c>
    </row>
    <row r="21" spans="1:4" ht="20.25" customHeight="1">
      <c r="A21" s="45" t="s">
        <v>30</v>
      </c>
      <c r="B21" s="46"/>
      <c r="C21" s="49"/>
      <c r="D21" s="50"/>
    </row>
    <row r="22" spans="1:4" ht="20.25" customHeight="1">
      <c r="A22" s="45" t="s">
        <v>31</v>
      </c>
      <c r="B22" s="46"/>
      <c r="C22" s="49" t="s">
        <v>32</v>
      </c>
      <c r="D22" s="50"/>
    </row>
    <row r="23" spans="1:4" ht="20.25" customHeight="1">
      <c r="A23" s="47" t="s">
        <v>33</v>
      </c>
      <c r="B23" s="66">
        <f>B20</f>
        <v>184284664.95000002</v>
      </c>
      <c r="C23" s="47" t="s">
        <v>34</v>
      </c>
      <c r="D23" s="46">
        <f>D20</f>
        <v>184284664.94999999</v>
      </c>
    </row>
  </sheetData>
  <mergeCells count="2">
    <mergeCell ref="A2:D2"/>
    <mergeCell ref="A3:D3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41" sqref="C41"/>
    </sheetView>
  </sheetViews>
  <sheetFormatPr defaultColWidth="9" defaultRowHeight="14.4"/>
  <cols>
    <col min="1" max="1" width="21.109375" style="1" customWidth="1"/>
    <col min="2" max="2" width="21.77734375" style="1" customWidth="1"/>
    <col min="3" max="3" width="15.44140625" style="1" customWidth="1"/>
    <col min="4" max="4" width="21.33203125" style="1" customWidth="1"/>
    <col min="5" max="5" width="18.6640625" style="1" customWidth="1"/>
    <col min="6" max="256" width="9" style="1"/>
    <col min="257" max="257" width="21.109375" style="1" customWidth="1"/>
    <col min="258" max="258" width="21.77734375" style="1" customWidth="1"/>
    <col min="259" max="259" width="15.44140625" style="1" customWidth="1"/>
    <col min="260" max="260" width="21.33203125" style="1" customWidth="1"/>
    <col min="261" max="261" width="18.6640625" style="1" customWidth="1"/>
    <col min="262" max="512" width="9" style="1"/>
    <col min="513" max="513" width="21.109375" style="1" customWidth="1"/>
    <col min="514" max="514" width="21.77734375" style="1" customWidth="1"/>
    <col min="515" max="515" width="15.44140625" style="1" customWidth="1"/>
    <col min="516" max="516" width="21.33203125" style="1" customWidth="1"/>
    <col min="517" max="517" width="18.6640625" style="1" customWidth="1"/>
    <col min="518" max="768" width="9" style="1"/>
    <col min="769" max="769" width="21.109375" style="1" customWidth="1"/>
    <col min="770" max="770" width="21.77734375" style="1" customWidth="1"/>
    <col min="771" max="771" width="15.44140625" style="1" customWidth="1"/>
    <col min="772" max="772" width="21.33203125" style="1" customWidth="1"/>
    <col min="773" max="773" width="18.6640625" style="1" customWidth="1"/>
    <col min="774" max="1024" width="9" style="1"/>
    <col min="1025" max="1025" width="21.109375" style="1" customWidth="1"/>
    <col min="1026" max="1026" width="21.77734375" style="1" customWidth="1"/>
    <col min="1027" max="1027" width="15.44140625" style="1" customWidth="1"/>
    <col min="1028" max="1028" width="21.33203125" style="1" customWidth="1"/>
    <col min="1029" max="1029" width="18.6640625" style="1" customWidth="1"/>
    <col min="1030" max="1280" width="9" style="1"/>
    <col min="1281" max="1281" width="21.109375" style="1" customWidth="1"/>
    <col min="1282" max="1282" width="21.77734375" style="1" customWidth="1"/>
    <col min="1283" max="1283" width="15.44140625" style="1" customWidth="1"/>
    <col min="1284" max="1284" width="21.33203125" style="1" customWidth="1"/>
    <col min="1285" max="1285" width="18.6640625" style="1" customWidth="1"/>
    <col min="1286" max="1536" width="9" style="1"/>
    <col min="1537" max="1537" width="21.109375" style="1" customWidth="1"/>
    <col min="1538" max="1538" width="21.77734375" style="1" customWidth="1"/>
    <col min="1539" max="1539" width="15.44140625" style="1" customWidth="1"/>
    <col min="1540" max="1540" width="21.33203125" style="1" customWidth="1"/>
    <col min="1541" max="1541" width="18.6640625" style="1" customWidth="1"/>
    <col min="1542" max="1792" width="9" style="1"/>
    <col min="1793" max="1793" width="21.109375" style="1" customWidth="1"/>
    <col min="1794" max="1794" width="21.77734375" style="1" customWidth="1"/>
    <col min="1795" max="1795" width="15.44140625" style="1" customWidth="1"/>
    <col min="1796" max="1796" width="21.33203125" style="1" customWidth="1"/>
    <col min="1797" max="1797" width="18.6640625" style="1" customWidth="1"/>
    <col min="1798" max="2048" width="9" style="1"/>
    <col min="2049" max="2049" width="21.109375" style="1" customWidth="1"/>
    <col min="2050" max="2050" width="21.77734375" style="1" customWidth="1"/>
    <col min="2051" max="2051" width="15.44140625" style="1" customWidth="1"/>
    <col min="2052" max="2052" width="21.33203125" style="1" customWidth="1"/>
    <col min="2053" max="2053" width="18.6640625" style="1" customWidth="1"/>
    <col min="2054" max="2304" width="9" style="1"/>
    <col min="2305" max="2305" width="21.109375" style="1" customWidth="1"/>
    <col min="2306" max="2306" width="21.77734375" style="1" customWidth="1"/>
    <col min="2307" max="2307" width="15.44140625" style="1" customWidth="1"/>
    <col min="2308" max="2308" width="21.33203125" style="1" customWidth="1"/>
    <col min="2309" max="2309" width="18.6640625" style="1" customWidth="1"/>
    <col min="2310" max="2560" width="9" style="1"/>
    <col min="2561" max="2561" width="21.109375" style="1" customWidth="1"/>
    <col min="2562" max="2562" width="21.77734375" style="1" customWidth="1"/>
    <col min="2563" max="2563" width="15.44140625" style="1" customWidth="1"/>
    <col min="2564" max="2564" width="21.33203125" style="1" customWidth="1"/>
    <col min="2565" max="2565" width="18.6640625" style="1" customWidth="1"/>
    <col min="2566" max="2816" width="9" style="1"/>
    <col min="2817" max="2817" width="21.109375" style="1" customWidth="1"/>
    <col min="2818" max="2818" width="21.77734375" style="1" customWidth="1"/>
    <col min="2819" max="2819" width="15.44140625" style="1" customWidth="1"/>
    <col min="2820" max="2820" width="21.33203125" style="1" customWidth="1"/>
    <col min="2821" max="2821" width="18.6640625" style="1" customWidth="1"/>
    <col min="2822" max="3072" width="9" style="1"/>
    <col min="3073" max="3073" width="21.109375" style="1" customWidth="1"/>
    <col min="3074" max="3074" width="21.77734375" style="1" customWidth="1"/>
    <col min="3075" max="3075" width="15.44140625" style="1" customWidth="1"/>
    <col min="3076" max="3076" width="21.33203125" style="1" customWidth="1"/>
    <col min="3077" max="3077" width="18.6640625" style="1" customWidth="1"/>
    <col min="3078" max="3328" width="9" style="1"/>
    <col min="3329" max="3329" width="21.109375" style="1" customWidth="1"/>
    <col min="3330" max="3330" width="21.77734375" style="1" customWidth="1"/>
    <col min="3331" max="3331" width="15.44140625" style="1" customWidth="1"/>
    <col min="3332" max="3332" width="21.33203125" style="1" customWidth="1"/>
    <col min="3333" max="3333" width="18.6640625" style="1" customWidth="1"/>
    <col min="3334" max="3584" width="9" style="1"/>
    <col min="3585" max="3585" width="21.109375" style="1" customWidth="1"/>
    <col min="3586" max="3586" width="21.77734375" style="1" customWidth="1"/>
    <col min="3587" max="3587" width="15.44140625" style="1" customWidth="1"/>
    <col min="3588" max="3588" width="21.33203125" style="1" customWidth="1"/>
    <col min="3589" max="3589" width="18.6640625" style="1" customWidth="1"/>
    <col min="3590" max="3840" width="9" style="1"/>
    <col min="3841" max="3841" width="21.109375" style="1" customWidth="1"/>
    <col min="3842" max="3842" width="21.77734375" style="1" customWidth="1"/>
    <col min="3843" max="3843" width="15.44140625" style="1" customWidth="1"/>
    <col min="3844" max="3844" width="21.33203125" style="1" customWidth="1"/>
    <col min="3845" max="3845" width="18.6640625" style="1" customWidth="1"/>
    <col min="3846" max="4096" width="9" style="1"/>
    <col min="4097" max="4097" width="21.109375" style="1" customWidth="1"/>
    <col min="4098" max="4098" width="21.77734375" style="1" customWidth="1"/>
    <col min="4099" max="4099" width="15.44140625" style="1" customWidth="1"/>
    <col min="4100" max="4100" width="21.33203125" style="1" customWidth="1"/>
    <col min="4101" max="4101" width="18.6640625" style="1" customWidth="1"/>
    <col min="4102" max="4352" width="9" style="1"/>
    <col min="4353" max="4353" width="21.109375" style="1" customWidth="1"/>
    <col min="4354" max="4354" width="21.77734375" style="1" customWidth="1"/>
    <col min="4355" max="4355" width="15.44140625" style="1" customWidth="1"/>
    <col min="4356" max="4356" width="21.33203125" style="1" customWidth="1"/>
    <col min="4357" max="4357" width="18.6640625" style="1" customWidth="1"/>
    <col min="4358" max="4608" width="9" style="1"/>
    <col min="4609" max="4609" width="21.109375" style="1" customWidth="1"/>
    <col min="4610" max="4610" width="21.77734375" style="1" customWidth="1"/>
    <col min="4611" max="4611" width="15.44140625" style="1" customWidth="1"/>
    <col min="4612" max="4612" width="21.33203125" style="1" customWidth="1"/>
    <col min="4613" max="4613" width="18.6640625" style="1" customWidth="1"/>
    <col min="4614" max="4864" width="9" style="1"/>
    <col min="4865" max="4865" width="21.109375" style="1" customWidth="1"/>
    <col min="4866" max="4866" width="21.77734375" style="1" customWidth="1"/>
    <col min="4867" max="4867" width="15.44140625" style="1" customWidth="1"/>
    <col min="4868" max="4868" width="21.33203125" style="1" customWidth="1"/>
    <col min="4869" max="4869" width="18.6640625" style="1" customWidth="1"/>
    <col min="4870" max="5120" width="9" style="1"/>
    <col min="5121" max="5121" width="21.109375" style="1" customWidth="1"/>
    <col min="5122" max="5122" width="21.77734375" style="1" customWidth="1"/>
    <col min="5123" max="5123" width="15.44140625" style="1" customWidth="1"/>
    <col min="5124" max="5124" width="21.33203125" style="1" customWidth="1"/>
    <col min="5125" max="5125" width="18.6640625" style="1" customWidth="1"/>
    <col min="5126" max="5376" width="9" style="1"/>
    <col min="5377" max="5377" width="21.109375" style="1" customWidth="1"/>
    <col min="5378" max="5378" width="21.77734375" style="1" customWidth="1"/>
    <col min="5379" max="5379" width="15.44140625" style="1" customWidth="1"/>
    <col min="5380" max="5380" width="21.33203125" style="1" customWidth="1"/>
    <col min="5381" max="5381" width="18.6640625" style="1" customWidth="1"/>
    <col min="5382" max="5632" width="9" style="1"/>
    <col min="5633" max="5633" width="21.109375" style="1" customWidth="1"/>
    <col min="5634" max="5634" width="21.77734375" style="1" customWidth="1"/>
    <col min="5635" max="5635" width="15.44140625" style="1" customWidth="1"/>
    <col min="5636" max="5636" width="21.33203125" style="1" customWidth="1"/>
    <col min="5637" max="5637" width="18.6640625" style="1" customWidth="1"/>
    <col min="5638" max="5888" width="9" style="1"/>
    <col min="5889" max="5889" width="21.109375" style="1" customWidth="1"/>
    <col min="5890" max="5890" width="21.77734375" style="1" customWidth="1"/>
    <col min="5891" max="5891" width="15.44140625" style="1" customWidth="1"/>
    <col min="5892" max="5892" width="21.33203125" style="1" customWidth="1"/>
    <col min="5893" max="5893" width="18.6640625" style="1" customWidth="1"/>
    <col min="5894" max="6144" width="9" style="1"/>
    <col min="6145" max="6145" width="21.109375" style="1" customWidth="1"/>
    <col min="6146" max="6146" width="21.77734375" style="1" customWidth="1"/>
    <col min="6147" max="6147" width="15.44140625" style="1" customWidth="1"/>
    <col min="6148" max="6148" width="21.33203125" style="1" customWidth="1"/>
    <col min="6149" max="6149" width="18.6640625" style="1" customWidth="1"/>
    <col min="6150" max="6400" width="9" style="1"/>
    <col min="6401" max="6401" width="21.109375" style="1" customWidth="1"/>
    <col min="6402" max="6402" width="21.77734375" style="1" customWidth="1"/>
    <col min="6403" max="6403" width="15.44140625" style="1" customWidth="1"/>
    <col min="6404" max="6404" width="21.33203125" style="1" customWidth="1"/>
    <col min="6405" max="6405" width="18.6640625" style="1" customWidth="1"/>
    <col min="6406" max="6656" width="9" style="1"/>
    <col min="6657" max="6657" width="21.109375" style="1" customWidth="1"/>
    <col min="6658" max="6658" width="21.77734375" style="1" customWidth="1"/>
    <col min="6659" max="6659" width="15.44140625" style="1" customWidth="1"/>
    <col min="6660" max="6660" width="21.33203125" style="1" customWidth="1"/>
    <col min="6661" max="6661" width="18.6640625" style="1" customWidth="1"/>
    <col min="6662" max="6912" width="9" style="1"/>
    <col min="6913" max="6913" width="21.109375" style="1" customWidth="1"/>
    <col min="6914" max="6914" width="21.77734375" style="1" customWidth="1"/>
    <col min="6915" max="6915" width="15.44140625" style="1" customWidth="1"/>
    <col min="6916" max="6916" width="21.33203125" style="1" customWidth="1"/>
    <col min="6917" max="6917" width="18.6640625" style="1" customWidth="1"/>
    <col min="6918" max="7168" width="9" style="1"/>
    <col min="7169" max="7169" width="21.109375" style="1" customWidth="1"/>
    <col min="7170" max="7170" width="21.77734375" style="1" customWidth="1"/>
    <col min="7171" max="7171" width="15.44140625" style="1" customWidth="1"/>
    <col min="7172" max="7172" width="21.33203125" style="1" customWidth="1"/>
    <col min="7173" max="7173" width="18.6640625" style="1" customWidth="1"/>
    <col min="7174" max="7424" width="9" style="1"/>
    <col min="7425" max="7425" width="21.109375" style="1" customWidth="1"/>
    <col min="7426" max="7426" width="21.77734375" style="1" customWidth="1"/>
    <col min="7427" max="7427" width="15.44140625" style="1" customWidth="1"/>
    <col min="7428" max="7428" width="21.33203125" style="1" customWidth="1"/>
    <col min="7429" max="7429" width="18.6640625" style="1" customWidth="1"/>
    <col min="7430" max="7680" width="9" style="1"/>
    <col min="7681" max="7681" width="21.109375" style="1" customWidth="1"/>
    <col min="7682" max="7682" width="21.77734375" style="1" customWidth="1"/>
    <col min="7683" max="7683" width="15.44140625" style="1" customWidth="1"/>
    <col min="7684" max="7684" width="21.33203125" style="1" customWidth="1"/>
    <col min="7685" max="7685" width="18.6640625" style="1" customWidth="1"/>
    <col min="7686" max="7936" width="9" style="1"/>
    <col min="7937" max="7937" width="21.109375" style="1" customWidth="1"/>
    <col min="7938" max="7938" width="21.77734375" style="1" customWidth="1"/>
    <col min="7939" max="7939" width="15.44140625" style="1" customWidth="1"/>
    <col min="7940" max="7940" width="21.33203125" style="1" customWidth="1"/>
    <col min="7941" max="7941" width="18.6640625" style="1" customWidth="1"/>
    <col min="7942" max="8192" width="9" style="1"/>
    <col min="8193" max="8193" width="21.109375" style="1" customWidth="1"/>
    <col min="8194" max="8194" width="21.77734375" style="1" customWidth="1"/>
    <col min="8195" max="8195" width="15.44140625" style="1" customWidth="1"/>
    <col min="8196" max="8196" width="21.33203125" style="1" customWidth="1"/>
    <col min="8197" max="8197" width="18.6640625" style="1" customWidth="1"/>
    <col min="8198" max="8448" width="9" style="1"/>
    <col min="8449" max="8449" width="21.109375" style="1" customWidth="1"/>
    <col min="8450" max="8450" width="21.77734375" style="1" customWidth="1"/>
    <col min="8451" max="8451" width="15.44140625" style="1" customWidth="1"/>
    <col min="8452" max="8452" width="21.33203125" style="1" customWidth="1"/>
    <col min="8453" max="8453" width="18.6640625" style="1" customWidth="1"/>
    <col min="8454" max="8704" width="9" style="1"/>
    <col min="8705" max="8705" width="21.109375" style="1" customWidth="1"/>
    <col min="8706" max="8706" width="21.77734375" style="1" customWidth="1"/>
    <col min="8707" max="8707" width="15.44140625" style="1" customWidth="1"/>
    <col min="8708" max="8708" width="21.33203125" style="1" customWidth="1"/>
    <col min="8709" max="8709" width="18.6640625" style="1" customWidth="1"/>
    <col min="8710" max="8960" width="9" style="1"/>
    <col min="8961" max="8961" width="21.109375" style="1" customWidth="1"/>
    <col min="8962" max="8962" width="21.77734375" style="1" customWidth="1"/>
    <col min="8963" max="8963" width="15.44140625" style="1" customWidth="1"/>
    <col min="8964" max="8964" width="21.33203125" style="1" customWidth="1"/>
    <col min="8965" max="8965" width="18.6640625" style="1" customWidth="1"/>
    <col min="8966" max="9216" width="9" style="1"/>
    <col min="9217" max="9217" width="21.109375" style="1" customWidth="1"/>
    <col min="9218" max="9218" width="21.77734375" style="1" customWidth="1"/>
    <col min="9219" max="9219" width="15.44140625" style="1" customWidth="1"/>
    <col min="9220" max="9220" width="21.33203125" style="1" customWidth="1"/>
    <col min="9221" max="9221" width="18.6640625" style="1" customWidth="1"/>
    <col min="9222" max="9472" width="9" style="1"/>
    <col min="9473" max="9473" width="21.109375" style="1" customWidth="1"/>
    <col min="9474" max="9474" width="21.77734375" style="1" customWidth="1"/>
    <col min="9475" max="9475" width="15.44140625" style="1" customWidth="1"/>
    <col min="9476" max="9476" width="21.33203125" style="1" customWidth="1"/>
    <col min="9477" max="9477" width="18.6640625" style="1" customWidth="1"/>
    <col min="9478" max="9728" width="9" style="1"/>
    <col min="9729" max="9729" width="21.109375" style="1" customWidth="1"/>
    <col min="9730" max="9730" width="21.77734375" style="1" customWidth="1"/>
    <col min="9731" max="9731" width="15.44140625" style="1" customWidth="1"/>
    <col min="9732" max="9732" width="21.33203125" style="1" customWidth="1"/>
    <col min="9733" max="9733" width="18.6640625" style="1" customWidth="1"/>
    <col min="9734" max="9984" width="9" style="1"/>
    <col min="9985" max="9985" width="21.109375" style="1" customWidth="1"/>
    <col min="9986" max="9986" width="21.77734375" style="1" customWidth="1"/>
    <col min="9987" max="9987" width="15.44140625" style="1" customWidth="1"/>
    <col min="9988" max="9988" width="21.33203125" style="1" customWidth="1"/>
    <col min="9989" max="9989" width="18.6640625" style="1" customWidth="1"/>
    <col min="9990" max="10240" width="9" style="1"/>
    <col min="10241" max="10241" width="21.109375" style="1" customWidth="1"/>
    <col min="10242" max="10242" width="21.77734375" style="1" customWidth="1"/>
    <col min="10243" max="10243" width="15.44140625" style="1" customWidth="1"/>
    <col min="10244" max="10244" width="21.33203125" style="1" customWidth="1"/>
    <col min="10245" max="10245" width="18.6640625" style="1" customWidth="1"/>
    <col min="10246" max="10496" width="9" style="1"/>
    <col min="10497" max="10497" width="21.109375" style="1" customWidth="1"/>
    <col min="10498" max="10498" width="21.77734375" style="1" customWidth="1"/>
    <col min="10499" max="10499" width="15.44140625" style="1" customWidth="1"/>
    <col min="10500" max="10500" width="21.33203125" style="1" customWidth="1"/>
    <col min="10501" max="10501" width="18.6640625" style="1" customWidth="1"/>
    <col min="10502" max="10752" width="9" style="1"/>
    <col min="10753" max="10753" width="21.109375" style="1" customWidth="1"/>
    <col min="10754" max="10754" width="21.77734375" style="1" customWidth="1"/>
    <col min="10755" max="10755" width="15.44140625" style="1" customWidth="1"/>
    <col min="10756" max="10756" width="21.33203125" style="1" customWidth="1"/>
    <col min="10757" max="10757" width="18.6640625" style="1" customWidth="1"/>
    <col min="10758" max="11008" width="9" style="1"/>
    <col min="11009" max="11009" width="21.109375" style="1" customWidth="1"/>
    <col min="11010" max="11010" width="21.77734375" style="1" customWidth="1"/>
    <col min="11011" max="11011" width="15.44140625" style="1" customWidth="1"/>
    <col min="11012" max="11012" width="21.33203125" style="1" customWidth="1"/>
    <col min="11013" max="11013" width="18.6640625" style="1" customWidth="1"/>
    <col min="11014" max="11264" width="9" style="1"/>
    <col min="11265" max="11265" width="21.109375" style="1" customWidth="1"/>
    <col min="11266" max="11266" width="21.77734375" style="1" customWidth="1"/>
    <col min="11267" max="11267" width="15.44140625" style="1" customWidth="1"/>
    <col min="11268" max="11268" width="21.33203125" style="1" customWidth="1"/>
    <col min="11269" max="11269" width="18.6640625" style="1" customWidth="1"/>
    <col min="11270" max="11520" width="9" style="1"/>
    <col min="11521" max="11521" width="21.109375" style="1" customWidth="1"/>
    <col min="11522" max="11522" width="21.77734375" style="1" customWidth="1"/>
    <col min="11523" max="11523" width="15.44140625" style="1" customWidth="1"/>
    <col min="11524" max="11524" width="21.33203125" style="1" customWidth="1"/>
    <col min="11525" max="11525" width="18.6640625" style="1" customWidth="1"/>
    <col min="11526" max="11776" width="9" style="1"/>
    <col min="11777" max="11777" width="21.109375" style="1" customWidth="1"/>
    <col min="11778" max="11778" width="21.77734375" style="1" customWidth="1"/>
    <col min="11779" max="11779" width="15.44140625" style="1" customWidth="1"/>
    <col min="11780" max="11780" width="21.33203125" style="1" customWidth="1"/>
    <col min="11781" max="11781" width="18.6640625" style="1" customWidth="1"/>
    <col min="11782" max="12032" width="9" style="1"/>
    <col min="12033" max="12033" width="21.109375" style="1" customWidth="1"/>
    <col min="12034" max="12034" width="21.77734375" style="1" customWidth="1"/>
    <col min="12035" max="12035" width="15.44140625" style="1" customWidth="1"/>
    <col min="12036" max="12036" width="21.33203125" style="1" customWidth="1"/>
    <col min="12037" max="12037" width="18.6640625" style="1" customWidth="1"/>
    <col min="12038" max="12288" width="9" style="1"/>
    <col min="12289" max="12289" width="21.109375" style="1" customWidth="1"/>
    <col min="12290" max="12290" width="21.77734375" style="1" customWidth="1"/>
    <col min="12291" max="12291" width="15.44140625" style="1" customWidth="1"/>
    <col min="12292" max="12292" width="21.33203125" style="1" customWidth="1"/>
    <col min="12293" max="12293" width="18.6640625" style="1" customWidth="1"/>
    <col min="12294" max="12544" width="9" style="1"/>
    <col min="12545" max="12545" width="21.109375" style="1" customWidth="1"/>
    <col min="12546" max="12546" width="21.77734375" style="1" customWidth="1"/>
    <col min="12547" max="12547" width="15.44140625" style="1" customWidth="1"/>
    <col min="12548" max="12548" width="21.33203125" style="1" customWidth="1"/>
    <col min="12549" max="12549" width="18.6640625" style="1" customWidth="1"/>
    <col min="12550" max="12800" width="9" style="1"/>
    <col min="12801" max="12801" width="21.109375" style="1" customWidth="1"/>
    <col min="12802" max="12802" width="21.77734375" style="1" customWidth="1"/>
    <col min="12803" max="12803" width="15.44140625" style="1" customWidth="1"/>
    <col min="12804" max="12804" width="21.33203125" style="1" customWidth="1"/>
    <col min="12805" max="12805" width="18.6640625" style="1" customWidth="1"/>
    <col min="12806" max="13056" width="9" style="1"/>
    <col min="13057" max="13057" width="21.109375" style="1" customWidth="1"/>
    <col min="13058" max="13058" width="21.77734375" style="1" customWidth="1"/>
    <col min="13059" max="13059" width="15.44140625" style="1" customWidth="1"/>
    <col min="13060" max="13060" width="21.33203125" style="1" customWidth="1"/>
    <col min="13061" max="13061" width="18.6640625" style="1" customWidth="1"/>
    <col min="13062" max="13312" width="9" style="1"/>
    <col min="13313" max="13313" width="21.109375" style="1" customWidth="1"/>
    <col min="13314" max="13314" width="21.77734375" style="1" customWidth="1"/>
    <col min="13315" max="13315" width="15.44140625" style="1" customWidth="1"/>
    <col min="13316" max="13316" width="21.33203125" style="1" customWidth="1"/>
    <col min="13317" max="13317" width="18.6640625" style="1" customWidth="1"/>
    <col min="13318" max="13568" width="9" style="1"/>
    <col min="13569" max="13569" width="21.109375" style="1" customWidth="1"/>
    <col min="13570" max="13570" width="21.77734375" style="1" customWidth="1"/>
    <col min="13571" max="13571" width="15.44140625" style="1" customWidth="1"/>
    <col min="13572" max="13572" width="21.33203125" style="1" customWidth="1"/>
    <col min="13573" max="13573" width="18.6640625" style="1" customWidth="1"/>
    <col min="13574" max="13824" width="9" style="1"/>
    <col min="13825" max="13825" width="21.109375" style="1" customWidth="1"/>
    <col min="13826" max="13826" width="21.77734375" style="1" customWidth="1"/>
    <col min="13827" max="13827" width="15.44140625" style="1" customWidth="1"/>
    <col min="13828" max="13828" width="21.33203125" style="1" customWidth="1"/>
    <col min="13829" max="13829" width="18.6640625" style="1" customWidth="1"/>
    <col min="13830" max="14080" width="9" style="1"/>
    <col min="14081" max="14081" width="21.109375" style="1" customWidth="1"/>
    <col min="14082" max="14082" width="21.77734375" style="1" customWidth="1"/>
    <col min="14083" max="14083" width="15.44140625" style="1" customWidth="1"/>
    <col min="14084" max="14084" width="21.33203125" style="1" customWidth="1"/>
    <col min="14085" max="14085" width="18.6640625" style="1" customWidth="1"/>
    <col min="14086" max="14336" width="9" style="1"/>
    <col min="14337" max="14337" width="21.109375" style="1" customWidth="1"/>
    <col min="14338" max="14338" width="21.77734375" style="1" customWidth="1"/>
    <col min="14339" max="14339" width="15.44140625" style="1" customWidth="1"/>
    <col min="14340" max="14340" width="21.33203125" style="1" customWidth="1"/>
    <col min="14341" max="14341" width="18.6640625" style="1" customWidth="1"/>
    <col min="14342" max="14592" width="9" style="1"/>
    <col min="14593" max="14593" width="21.109375" style="1" customWidth="1"/>
    <col min="14594" max="14594" width="21.77734375" style="1" customWidth="1"/>
    <col min="14595" max="14595" width="15.44140625" style="1" customWidth="1"/>
    <col min="14596" max="14596" width="21.33203125" style="1" customWidth="1"/>
    <col min="14597" max="14597" width="18.6640625" style="1" customWidth="1"/>
    <col min="14598" max="14848" width="9" style="1"/>
    <col min="14849" max="14849" width="21.109375" style="1" customWidth="1"/>
    <col min="14850" max="14850" width="21.77734375" style="1" customWidth="1"/>
    <col min="14851" max="14851" width="15.44140625" style="1" customWidth="1"/>
    <col min="14852" max="14852" width="21.33203125" style="1" customWidth="1"/>
    <col min="14853" max="14853" width="18.6640625" style="1" customWidth="1"/>
    <col min="14854" max="15104" width="9" style="1"/>
    <col min="15105" max="15105" width="21.109375" style="1" customWidth="1"/>
    <col min="15106" max="15106" width="21.77734375" style="1" customWidth="1"/>
    <col min="15107" max="15107" width="15.44140625" style="1" customWidth="1"/>
    <col min="15108" max="15108" width="21.33203125" style="1" customWidth="1"/>
    <col min="15109" max="15109" width="18.6640625" style="1" customWidth="1"/>
    <col min="15110" max="15360" width="9" style="1"/>
    <col min="15361" max="15361" width="21.109375" style="1" customWidth="1"/>
    <col min="15362" max="15362" width="21.77734375" style="1" customWidth="1"/>
    <col min="15363" max="15363" width="15.44140625" style="1" customWidth="1"/>
    <col min="15364" max="15364" width="21.33203125" style="1" customWidth="1"/>
    <col min="15365" max="15365" width="18.6640625" style="1" customWidth="1"/>
    <col min="15366" max="15616" width="9" style="1"/>
    <col min="15617" max="15617" width="21.109375" style="1" customWidth="1"/>
    <col min="15618" max="15618" width="21.77734375" style="1" customWidth="1"/>
    <col min="15619" max="15619" width="15.44140625" style="1" customWidth="1"/>
    <col min="15620" max="15620" width="21.33203125" style="1" customWidth="1"/>
    <col min="15621" max="15621" width="18.6640625" style="1" customWidth="1"/>
    <col min="15622" max="15872" width="9" style="1"/>
    <col min="15873" max="15873" width="21.109375" style="1" customWidth="1"/>
    <col min="15874" max="15874" width="21.77734375" style="1" customWidth="1"/>
    <col min="15875" max="15875" width="15.44140625" style="1" customWidth="1"/>
    <col min="15876" max="15876" width="21.33203125" style="1" customWidth="1"/>
    <col min="15877" max="15877" width="18.6640625" style="1" customWidth="1"/>
    <col min="15878" max="16128" width="9" style="1"/>
    <col min="16129" max="16129" width="21.109375" style="1" customWidth="1"/>
    <col min="16130" max="16130" width="21.77734375" style="1" customWidth="1"/>
    <col min="16131" max="16131" width="15.44140625" style="1" customWidth="1"/>
    <col min="16132" max="16132" width="21.33203125" style="1" customWidth="1"/>
    <col min="16133" max="16133" width="18.6640625" style="1" customWidth="1"/>
    <col min="16134" max="16384" width="9" style="1"/>
  </cols>
  <sheetData>
    <row r="1" spans="1:5" ht="15.6">
      <c r="A1" s="62" t="s">
        <v>130</v>
      </c>
    </row>
    <row r="2" spans="1:5" ht="19.2">
      <c r="A2" s="124" t="s">
        <v>131</v>
      </c>
      <c r="B2" s="124"/>
      <c r="C2" s="124"/>
      <c r="D2" s="124"/>
      <c r="E2" s="124"/>
    </row>
    <row r="3" spans="1:5">
      <c r="A3" s="125" t="s">
        <v>132</v>
      </c>
      <c r="B3" s="125"/>
      <c r="C3" s="125"/>
      <c r="D3" s="125"/>
      <c r="E3" s="125"/>
    </row>
    <row r="4" spans="1:5">
      <c r="A4" s="63" t="s">
        <v>133</v>
      </c>
      <c r="B4" s="126" t="s">
        <v>134</v>
      </c>
      <c r="C4" s="126"/>
      <c r="D4" s="63" t="s">
        <v>135</v>
      </c>
      <c r="E4" s="63" t="s">
        <v>136</v>
      </c>
    </row>
    <row r="5" spans="1:5">
      <c r="A5" s="64"/>
      <c r="B5" s="123"/>
      <c r="C5" s="123"/>
      <c r="D5" s="64"/>
      <c r="E5" s="65"/>
    </row>
    <row r="6" spans="1:5">
      <c r="A6" s="64"/>
      <c r="B6" s="123"/>
      <c r="C6" s="123"/>
      <c r="D6" s="64"/>
      <c r="E6" s="65"/>
    </row>
    <row r="7" spans="1:5">
      <c r="A7" s="64"/>
      <c r="B7" s="123"/>
      <c r="C7" s="123"/>
      <c r="D7" s="64"/>
      <c r="E7" s="65"/>
    </row>
    <row r="8" spans="1:5">
      <c r="A8" s="64"/>
      <c r="B8" s="123"/>
      <c r="C8" s="123"/>
      <c r="D8" s="64"/>
      <c r="E8" s="65"/>
    </row>
    <row r="9" spans="1:5">
      <c r="A9" s="64"/>
      <c r="B9" s="123"/>
      <c r="C9" s="123"/>
      <c r="D9" s="64"/>
      <c r="E9" s="65"/>
    </row>
    <row r="10" spans="1:5">
      <c r="A10" s="64"/>
      <c r="B10" s="123"/>
      <c r="C10" s="123"/>
      <c r="D10" s="64"/>
      <c r="E10" s="65"/>
    </row>
    <row r="11" spans="1:5">
      <c r="A11" s="64"/>
      <c r="B11" s="123"/>
      <c r="C11" s="123"/>
      <c r="D11" s="64"/>
      <c r="E11" s="65"/>
    </row>
    <row r="12" spans="1:5">
      <c r="A12" s="64"/>
      <c r="B12" s="123"/>
      <c r="C12" s="123"/>
      <c r="D12" s="64"/>
      <c r="E12" s="65"/>
    </row>
    <row r="13" spans="1:5">
      <c r="A13" s="64"/>
      <c r="B13" s="123"/>
      <c r="C13" s="123"/>
      <c r="D13" s="64"/>
      <c r="E13" s="65"/>
    </row>
    <row r="14" spans="1:5">
      <c r="A14" s="64"/>
      <c r="B14" s="123"/>
      <c r="C14" s="123"/>
      <c r="D14" s="64"/>
      <c r="E14" s="65"/>
    </row>
  </sheetData>
  <mergeCells count="13">
    <mergeCell ref="B14:C14"/>
    <mergeCell ref="B8:C8"/>
    <mergeCell ref="B9:C9"/>
    <mergeCell ref="B10:C10"/>
    <mergeCell ref="B11:C11"/>
    <mergeCell ref="B12:C12"/>
    <mergeCell ref="B13:C13"/>
    <mergeCell ref="B7:C7"/>
    <mergeCell ref="A2:E2"/>
    <mergeCell ref="A3:E3"/>
    <mergeCell ref="B4:C4"/>
    <mergeCell ref="B5:C5"/>
    <mergeCell ref="B6:C6"/>
  </mergeCells>
  <phoneticPr fontId="1" type="noConversion"/>
  <pageMargins left="0.7" right="0.7" top="0.75" bottom="0.75" header="0.3" footer="0.3"/>
  <pageSetup paperSize="2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3" workbookViewId="0">
      <selection activeCell="E12" sqref="E12"/>
    </sheetView>
  </sheetViews>
  <sheetFormatPr defaultRowHeight="14.4"/>
  <cols>
    <col min="2" max="2" width="15.109375" customWidth="1"/>
    <col min="6" max="6" width="37.6640625" customWidth="1"/>
    <col min="7" max="7" width="12.77734375" bestFit="1" customWidth="1"/>
    <col min="8" max="8" width="16.44140625" customWidth="1"/>
  </cols>
  <sheetData>
    <row r="1" spans="1:8" ht="19.5" customHeight="1">
      <c r="A1" s="53" t="s">
        <v>137</v>
      </c>
    </row>
    <row r="2" spans="1:8" ht="20.399999999999999">
      <c r="A2" s="113" t="s">
        <v>124</v>
      </c>
      <c r="B2" s="113"/>
      <c r="C2" s="113"/>
      <c r="D2" s="113"/>
      <c r="E2" s="113"/>
      <c r="F2" s="113"/>
      <c r="G2" s="113"/>
      <c r="H2" s="113"/>
    </row>
    <row r="3" spans="1:8">
      <c r="A3" s="56"/>
      <c r="B3" s="56"/>
      <c r="D3" s="57"/>
      <c r="E3" s="57"/>
      <c r="F3" s="57"/>
      <c r="G3" s="57" t="s">
        <v>0</v>
      </c>
      <c r="H3" s="57"/>
    </row>
    <row r="4" spans="1:8" ht="24">
      <c r="A4" s="10" t="s">
        <v>119</v>
      </c>
      <c r="B4" s="10" t="s">
        <v>120</v>
      </c>
      <c r="C4" s="10" t="s">
        <v>121</v>
      </c>
      <c r="D4" s="10" t="s">
        <v>86</v>
      </c>
      <c r="E4" s="10" t="s">
        <v>126</v>
      </c>
      <c r="F4" s="10" t="s">
        <v>88</v>
      </c>
      <c r="G4" s="10" t="s">
        <v>122</v>
      </c>
      <c r="H4" s="10" t="s">
        <v>123</v>
      </c>
    </row>
    <row r="5" spans="1:8" ht="39" customHeight="1">
      <c r="A5" s="76" t="s">
        <v>313</v>
      </c>
      <c r="B5" s="76" t="s">
        <v>314</v>
      </c>
      <c r="C5" s="76" t="s">
        <v>222</v>
      </c>
      <c r="D5" s="76" t="s">
        <v>299</v>
      </c>
      <c r="E5" s="76">
        <v>30299</v>
      </c>
      <c r="F5" s="76" t="s">
        <v>300</v>
      </c>
      <c r="G5" s="78">
        <v>1000000</v>
      </c>
      <c r="H5" s="76" t="s">
        <v>315</v>
      </c>
    </row>
    <row r="6" spans="1:8" ht="39" customHeight="1">
      <c r="A6" s="76" t="s">
        <v>313</v>
      </c>
      <c r="B6" s="76" t="s">
        <v>314</v>
      </c>
      <c r="C6" s="76" t="s">
        <v>222</v>
      </c>
      <c r="D6" s="76" t="s">
        <v>299</v>
      </c>
      <c r="E6" s="76">
        <v>30299</v>
      </c>
      <c r="F6" s="76" t="s">
        <v>301</v>
      </c>
      <c r="G6" s="78">
        <v>1267200</v>
      </c>
      <c r="H6" s="76" t="s">
        <v>315</v>
      </c>
    </row>
    <row r="7" spans="1:8" ht="39" customHeight="1">
      <c r="A7" s="76" t="s">
        <v>313</v>
      </c>
      <c r="B7" s="76" t="s">
        <v>314</v>
      </c>
      <c r="C7" s="76" t="s">
        <v>222</v>
      </c>
      <c r="D7" s="76" t="s">
        <v>299</v>
      </c>
      <c r="E7" s="76">
        <v>30299</v>
      </c>
      <c r="F7" s="76" t="s">
        <v>302</v>
      </c>
      <c r="G7" s="78">
        <v>711487.8</v>
      </c>
      <c r="H7" s="76" t="s">
        <v>315</v>
      </c>
    </row>
    <row r="8" spans="1:8" ht="39" customHeight="1">
      <c r="A8" s="76" t="s">
        <v>313</v>
      </c>
      <c r="B8" s="76" t="s">
        <v>314</v>
      </c>
      <c r="C8" s="76" t="s">
        <v>303</v>
      </c>
      <c r="D8" s="76" t="s">
        <v>305</v>
      </c>
      <c r="E8" s="76">
        <v>30308</v>
      </c>
      <c r="F8" s="76" t="s">
        <v>306</v>
      </c>
      <c r="G8" s="78">
        <v>4200</v>
      </c>
      <c r="H8" s="76" t="s">
        <v>316</v>
      </c>
    </row>
    <row r="9" spans="1:8" ht="39" customHeight="1">
      <c r="A9" s="76" t="s">
        <v>313</v>
      </c>
      <c r="B9" s="76" t="s">
        <v>314</v>
      </c>
      <c r="C9" s="76" t="s">
        <v>303</v>
      </c>
      <c r="D9" s="76" t="s">
        <v>305</v>
      </c>
      <c r="E9" s="76">
        <v>30308</v>
      </c>
      <c r="F9" s="76" t="s">
        <v>307</v>
      </c>
      <c r="G9" s="78">
        <v>1300</v>
      </c>
      <c r="H9" s="76" t="s">
        <v>316</v>
      </c>
    </row>
    <row r="10" spans="1:8" ht="39" customHeight="1">
      <c r="A10" s="76" t="s">
        <v>313</v>
      </c>
      <c r="B10" s="76" t="s">
        <v>314</v>
      </c>
      <c r="C10" s="76" t="s">
        <v>303</v>
      </c>
      <c r="D10" s="76" t="s">
        <v>299</v>
      </c>
      <c r="E10" s="76">
        <v>30299</v>
      </c>
      <c r="F10" s="76" t="s">
        <v>308</v>
      </c>
      <c r="G10" s="78">
        <v>527800</v>
      </c>
      <c r="H10" s="76" t="s">
        <v>316</v>
      </c>
    </row>
    <row r="11" spans="1:8" ht="39" customHeight="1">
      <c r="A11" s="76" t="s">
        <v>313</v>
      </c>
      <c r="B11" s="76" t="s">
        <v>314</v>
      </c>
      <c r="C11" s="76" t="s">
        <v>303</v>
      </c>
      <c r="D11" s="76" t="s">
        <v>305</v>
      </c>
      <c r="E11" s="76">
        <v>30308</v>
      </c>
      <c r="F11" s="76" t="s">
        <v>309</v>
      </c>
      <c r="G11" s="78">
        <v>8700</v>
      </c>
      <c r="H11" s="76" t="s">
        <v>316</v>
      </c>
    </row>
    <row r="12" spans="1:8" ht="39" customHeight="1">
      <c r="A12" s="76" t="s">
        <v>313</v>
      </c>
      <c r="B12" s="76" t="s">
        <v>314</v>
      </c>
      <c r="C12" s="76" t="s">
        <v>303</v>
      </c>
      <c r="D12" s="76" t="s">
        <v>305</v>
      </c>
      <c r="E12" s="76">
        <v>30308</v>
      </c>
      <c r="F12" s="76" t="s">
        <v>310</v>
      </c>
      <c r="G12" s="78">
        <v>23600</v>
      </c>
      <c r="H12" s="76" t="s">
        <v>316</v>
      </c>
    </row>
    <row r="13" spans="1:8" ht="39" customHeight="1">
      <c r="A13" s="76" t="s">
        <v>313</v>
      </c>
      <c r="B13" s="76" t="s">
        <v>314</v>
      </c>
      <c r="C13" s="76" t="s">
        <v>303</v>
      </c>
      <c r="D13" s="76" t="s">
        <v>305</v>
      </c>
      <c r="E13" s="76">
        <v>30308</v>
      </c>
      <c r="F13" s="76" t="s">
        <v>311</v>
      </c>
      <c r="G13" s="78">
        <v>7000</v>
      </c>
      <c r="H13" s="76" t="s">
        <v>316</v>
      </c>
    </row>
    <row r="14" spans="1:8" ht="39" customHeight="1">
      <c r="A14" s="54"/>
      <c r="B14" s="54"/>
      <c r="C14" s="54"/>
      <c r="D14" s="54"/>
      <c r="E14" s="55"/>
      <c r="F14" s="54"/>
      <c r="G14" s="54"/>
      <c r="H14" s="54"/>
    </row>
    <row r="15" spans="1:8" ht="39" customHeight="1">
      <c r="A15" s="54"/>
      <c r="B15" s="54"/>
      <c r="C15" s="54"/>
      <c r="D15" s="54"/>
      <c r="E15" s="55"/>
      <c r="F15" s="54"/>
      <c r="G15" s="54"/>
      <c r="H15" s="54"/>
    </row>
    <row r="16" spans="1:8" ht="39" customHeight="1">
      <c r="A16" s="54"/>
      <c r="B16" s="54"/>
      <c r="C16" s="54"/>
      <c r="D16" s="54"/>
      <c r="E16" s="55"/>
      <c r="F16" s="54"/>
      <c r="G16" s="78"/>
      <c r="H16" s="54"/>
    </row>
    <row r="17" spans="1:8" ht="39" customHeight="1">
      <c r="A17" s="54"/>
      <c r="B17" s="54"/>
      <c r="C17" s="58" t="s">
        <v>125</v>
      </c>
      <c r="D17" s="54"/>
      <c r="E17" s="55"/>
      <c r="F17" s="54"/>
      <c r="G17" s="78">
        <f>SUM(G5:G16)</f>
        <v>3551287.8</v>
      </c>
      <c r="H17" s="54"/>
    </row>
  </sheetData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6" sqref="H6:I6"/>
    </sheetView>
  </sheetViews>
  <sheetFormatPr defaultRowHeight="14.4"/>
  <cols>
    <col min="1" max="1" width="13.88671875" customWidth="1"/>
    <col min="2" max="2" width="18" customWidth="1"/>
    <col min="3" max="3" width="15.109375" bestFit="1" customWidth="1"/>
    <col min="5" max="5" width="15.109375" bestFit="1" customWidth="1"/>
    <col min="8" max="8" width="13.44140625" customWidth="1"/>
    <col min="9" max="9" width="14.109375" bestFit="1" customWidth="1"/>
  </cols>
  <sheetData>
    <row r="1" spans="1:13" ht="18" customHeight="1">
      <c r="A1" s="53" t="s">
        <v>108</v>
      </c>
    </row>
    <row r="2" spans="1:13" ht="20.399999999999999">
      <c r="A2" s="107" t="s">
        <v>72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s="4"/>
      <c r="B3" s="20"/>
      <c r="C3" s="4"/>
      <c r="D3" s="4"/>
      <c r="E3" s="4"/>
      <c r="F3" s="4"/>
      <c r="G3" s="4"/>
      <c r="H3" s="4"/>
      <c r="I3" s="4"/>
      <c r="J3" s="4"/>
      <c r="K3" s="109" t="s">
        <v>0</v>
      </c>
      <c r="L3" s="109"/>
      <c r="M3" s="109"/>
    </row>
    <row r="4" spans="1:13" ht="33.75" customHeight="1">
      <c r="A4" s="110" t="s">
        <v>37</v>
      </c>
      <c r="B4" s="110"/>
      <c r="C4" s="110" t="s">
        <v>38</v>
      </c>
      <c r="D4" s="108" t="s">
        <v>39</v>
      </c>
      <c r="E4" s="108" t="s">
        <v>40</v>
      </c>
      <c r="F4" s="108" t="s">
        <v>41</v>
      </c>
      <c r="G4" s="108" t="s">
        <v>17</v>
      </c>
      <c r="H4" s="108" t="s">
        <v>42</v>
      </c>
      <c r="I4" s="108" t="s">
        <v>21</v>
      </c>
      <c r="J4" s="108" t="s">
        <v>23</v>
      </c>
      <c r="K4" s="108" t="s">
        <v>25</v>
      </c>
      <c r="L4" s="108" t="s">
        <v>30</v>
      </c>
      <c r="M4" s="108"/>
    </row>
    <row r="5" spans="1:13" ht="25.5" customHeight="1">
      <c r="A5" s="21" t="s">
        <v>116</v>
      </c>
      <c r="B5" s="7" t="s">
        <v>43</v>
      </c>
      <c r="C5" s="110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5.5" customHeight="1">
      <c r="A6" s="6">
        <v>205</v>
      </c>
      <c r="B6" s="5" t="s">
        <v>142</v>
      </c>
      <c r="C6" s="84">
        <f>C7+C10+C12</f>
        <v>129989316.17</v>
      </c>
      <c r="D6" s="84"/>
      <c r="E6" s="84">
        <f>E7+E10+E12</f>
        <v>105069316.17</v>
      </c>
      <c r="F6" s="84"/>
      <c r="G6" s="84"/>
      <c r="H6" s="84">
        <f>H7+H10+H12</f>
        <v>1820000</v>
      </c>
      <c r="I6" s="84">
        <f>I7+I10+I12</f>
        <v>23100000</v>
      </c>
      <c r="J6" s="83"/>
      <c r="K6" s="83"/>
      <c r="L6" s="106"/>
      <c r="M6" s="106"/>
    </row>
    <row r="7" spans="1:13" ht="25.5" customHeight="1">
      <c r="A7" s="6">
        <v>20502</v>
      </c>
      <c r="B7" s="5" t="s">
        <v>141</v>
      </c>
      <c r="C7" s="84">
        <f>SUM(C8:C9)</f>
        <v>129372656.17</v>
      </c>
      <c r="D7" s="84"/>
      <c r="E7" s="84">
        <f>SUM(E8:E9)</f>
        <v>104452656.17</v>
      </c>
      <c r="F7" s="84"/>
      <c r="G7" s="84"/>
      <c r="H7" s="84">
        <f t="shared" ref="H7:I7" si="0">SUM(H8:H9)</f>
        <v>1820000</v>
      </c>
      <c r="I7" s="84">
        <f t="shared" si="0"/>
        <v>23100000</v>
      </c>
      <c r="J7" s="83"/>
      <c r="K7" s="83"/>
      <c r="L7" s="106"/>
      <c r="M7" s="106"/>
    </row>
    <row r="8" spans="1:13" ht="25.5" customHeight="1">
      <c r="A8" s="6">
        <v>2050204</v>
      </c>
      <c r="B8" s="5" t="s">
        <v>139</v>
      </c>
      <c r="C8" s="85">
        <f>SUM(D8:M8)</f>
        <v>128800056.17</v>
      </c>
      <c r="D8" s="84"/>
      <c r="E8" s="85">
        <v>103880056.17</v>
      </c>
      <c r="F8" s="84"/>
      <c r="G8" s="84"/>
      <c r="H8" s="84">
        <v>1820000</v>
      </c>
      <c r="I8" s="84">
        <v>23100000</v>
      </c>
      <c r="J8" s="83"/>
      <c r="K8" s="83"/>
      <c r="L8" s="106"/>
      <c r="M8" s="106"/>
    </row>
    <row r="9" spans="1:13" ht="25.5" customHeight="1">
      <c r="A9" s="6">
        <v>2050299</v>
      </c>
      <c r="B9" s="5" t="s">
        <v>145</v>
      </c>
      <c r="C9" s="85">
        <f>SUM(D9:M9)</f>
        <v>572600</v>
      </c>
      <c r="D9" s="84"/>
      <c r="E9" s="86">
        <v>572600</v>
      </c>
      <c r="F9" s="84"/>
      <c r="G9" s="84"/>
      <c r="H9" s="84"/>
      <c r="I9" s="84"/>
      <c r="J9" s="83"/>
      <c r="K9" s="83"/>
      <c r="L9" s="106"/>
      <c r="M9" s="106"/>
    </row>
    <row r="10" spans="1:13" ht="25.5" customHeight="1">
      <c r="A10" s="6">
        <v>20508</v>
      </c>
      <c r="B10" s="5" t="s">
        <v>144</v>
      </c>
      <c r="C10" s="87">
        <f>C11</f>
        <v>262480</v>
      </c>
      <c r="D10" s="84"/>
      <c r="E10" s="87">
        <f>E11</f>
        <v>262480</v>
      </c>
      <c r="F10" s="84"/>
      <c r="G10" s="84"/>
      <c r="H10" s="84"/>
      <c r="I10" s="84"/>
      <c r="J10" s="83"/>
      <c r="K10" s="83"/>
      <c r="L10" s="106"/>
      <c r="M10" s="106"/>
    </row>
    <row r="11" spans="1:13" ht="25.5" customHeight="1">
      <c r="A11" s="6">
        <v>2050803</v>
      </c>
      <c r="B11" s="5" t="s">
        <v>143</v>
      </c>
      <c r="C11" s="86">
        <v>262480</v>
      </c>
      <c r="D11" s="84"/>
      <c r="E11" s="86">
        <v>262480</v>
      </c>
      <c r="F11" s="84"/>
      <c r="G11" s="84"/>
      <c r="H11" s="84"/>
      <c r="I11" s="84"/>
      <c r="J11" s="83"/>
      <c r="K11" s="83"/>
      <c r="L11" s="106"/>
      <c r="M11" s="106"/>
    </row>
    <row r="12" spans="1:13" ht="25.5" customHeight="1">
      <c r="A12" s="6">
        <v>20509</v>
      </c>
      <c r="B12" s="5" t="s">
        <v>147</v>
      </c>
      <c r="C12" s="86">
        <f>C13</f>
        <v>354180</v>
      </c>
      <c r="D12" s="84"/>
      <c r="E12" s="86">
        <f>E13</f>
        <v>354180</v>
      </c>
      <c r="F12" s="84"/>
      <c r="G12" s="84"/>
      <c r="H12" s="84"/>
      <c r="I12" s="84"/>
      <c r="J12" s="83"/>
      <c r="K12" s="83"/>
      <c r="L12" s="106"/>
      <c r="M12" s="106"/>
    </row>
    <row r="13" spans="1:13" ht="25.5" customHeight="1">
      <c r="A13" s="6">
        <v>2050904</v>
      </c>
      <c r="B13" s="5" t="s">
        <v>146</v>
      </c>
      <c r="C13" s="86">
        <v>354180</v>
      </c>
      <c r="D13" s="84"/>
      <c r="E13" s="86">
        <v>354180</v>
      </c>
      <c r="F13" s="84"/>
      <c r="G13" s="84"/>
      <c r="H13" s="84"/>
      <c r="I13" s="84"/>
      <c r="J13" s="83"/>
      <c r="K13" s="83"/>
      <c r="L13" s="106"/>
      <c r="M13" s="106"/>
    </row>
    <row r="14" spans="1:13" ht="25.5" customHeight="1">
      <c r="A14" s="6">
        <v>208</v>
      </c>
      <c r="B14" s="5" t="s">
        <v>20</v>
      </c>
      <c r="C14" s="86">
        <f>C15</f>
        <v>23844347.699999999</v>
      </c>
      <c r="D14" s="84"/>
      <c r="E14" s="86">
        <f>E15</f>
        <v>23844347.699999999</v>
      </c>
      <c r="F14" s="84"/>
      <c r="G14" s="84"/>
      <c r="H14" s="84"/>
      <c r="I14" s="84"/>
      <c r="J14" s="83"/>
      <c r="K14" s="83"/>
      <c r="L14" s="106"/>
      <c r="M14" s="106"/>
    </row>
    <row r="15" spans="1:13" ht="25.5" customHeight="1">
      <c r="A15" s="6">
        <v>20805</v>
      </c>
      <c r="B15" s="5" t="s">
        <v>148</v>
      </c>
      <c r="C15" s="84">
        <f>SUM(C16:C18)</f>
        <v>23844347.699999999</v>
      </c>
      <c r="D15" s="84"/>
      <c r="E15" s="84">
        <f>SUM(E16:E18)</f>
        <v>23844347.699999999</v>
      </c>
      <c r="F15" s="84"/>
      <c r="G15" s="84"/>
      <c r="H15" s="84"/>
      <c r="I15" s="84"/>
      <c r="J15" s="83"/>
      <c r="K15" s="83"/>
      <c r="L15" s="106"/>
      <c r="M15" s="106"/>
    </row>
    <row r="16" spans="1:13" ht="25.5" customHeight="1">
      <c r="A16" s="6">
        <v>2080502</v>
      </c>
      <c r="B16" s="5" t="s">
        <v>149</v>
      </c>
      <c r="C16" s="84">
        <v>5190434.0999999996</v>
      </c>
      <c r="D16" s="84"/>
      <c r="E16" s="84">
        <v>5190434.0999999996</v>
      </c>
      <c r="F16" s="84"/>
      <c r="G16" s="84"/>
      <c r="H16" s="84"/>
      <c r="I16" s="84"/>
      <c r="J16" s="83"/>
      <c r="K16" s="83"/>
      <c r="L16" s="106"/>
      <c r="M16" s="106"/>
    </row>
    <row r="17" spans="1:13" ht="25.5" customHeight="1">
      <c r="A17" s="60">
        <v>2080505</v>
      </c>
      <c r="B17" s="5" t="s">
        <v>150</v>
      </c>
      <c r="C17" s="84">
        <v>12435942.4</v>
      </c>
      <c r="D17" s="84"/>
      <c r="E17" s="84">
        <v>12435942.4</v>
      </c>
      <c r="F17" s="84"/>
      <c r="G17" s="84"/>
      <c r="H17" s="84"/>
      <c r="I17" s="84"/>
      <c r="J17" s="83"/>
      <c r="K17" s="83"/>
      <c r="L17" s="106"/>
      <c r="M17" s="106"/>
    </row>
    <row r="18" spans="1:13" ht="24">
      <c r="A18" s="60">
        <v>2080506</v>
      </c>
      <c r="B18" s="5" t="s">
        <v>151</v>
      </c>
      <c r="C18" s="84">
        <v>6217971.2000000002</v>
      </c>
      <c r="D18" s="84"/>
      <c r="E18" s="84">
        <v>6217971.2000000002</v>
      </c>
      <c r="F18" s="84"/>
      <c r="G18" s="84"/>
      <c r="H18" s="84"/>
      <c r="I18" s="84"/>
      <c r="J18" s="83"/>
      <c r="K18" s="83"/>
      <c r="L18" s="106"/>
      <c r="M18" s="106"/>
    </row>
    <row r="19" spans="1:13" ht="25.5" customHeight="1">
      <c r="A19" s="60">
        <v>210</v>
      </c>
      <c r="B19" s="5" t="s">
        <v>152</v>
      </c>
      <c r="C19" s="85">
        <f>C20</f>
        <v>10554203.199999999</v>
      </c>
      <c r="D19" s="84"/>
      <c r="E19" s="85">
        <f>E20</f>
        <v>10554203.199999999</v>
      </c>
      <c r="F19" s="84"/>
      <c r="G19" s="84"/>
      <c r="H19" s="84"/>
      <c r="I19" s="84"/>
      <c r="J19" s="83"/>
      <c r="K19" s="83"/>
      <c r="L19" s="106"/>
      <c r="M19" s="106"/>
    </row>
    <row r="20" spans="1:13" ht="25.5" customHeight="1">
      <c r="A20" s="60">
        <v>21011</v>
      </c>
      <c r="B20" s="5" t="s">
        <v>153</v>
      </c>
      <c r="C20" s="85">
        <f>C21+C22</f>
        <v>10554203.199999999</v>
      </c>
      <c r="D20" s="84"/>
      <c r="E20" s="85">
        <f>E21+E22</f>
        <v>10554203.199999999</v>
      </c>
      <c r="F20" s="84"/>
      <c r="G20" s="84"/>
      <c r="H20" s="84"/>
      <c r="I20" s="84"/>
      <c r="J20" s="83"/>
      <c r="K20" s="83"/>
      <c r="L20" s="106"/>
      <c r="M20" s="106"/>
    </row>
    <row r="21" spans="1:13" ht="25.5" customHeight="1">
      <c r="A21" s="60">
        <v>2101102</v>
      </c>
      <c r="B21" s="5" t="s">
        <v>154</v>
      </c>
      <c r="C21" s="87">
        <v>10104203.199999999</v>
      </c>
      <c r="D21" s="84"/>
      <c r="E21" s="87">
        <v>10104203.199999999</v>
      </c>
      <c r="F21" s="84"/>
      <c r="G21" s="84"/>
      <c r="H21" s="84"/>
      <c r="I21" s="84"/>
      <c r="J21" s="83"/>
      <c r="K21" s="83"/>
      <c r="L21" s="106"/>
      <c r="M21" s="106"/>
    </row>
    <row r="22" spans="1:13" ht="25.5" customHeight="1">
      <c r="A22" s="60">
        <v>2101199</v>
      </c>
      <c r="B22" s="5" t="s">
        <v>155</v>
      </c>
      <c r="C22" s="86">
        <v>450000</v>
      </c>
      <c r="D22" s="84"/>
      <c r="E22" s="86">
        <v>450000</v>
      </c>
      <c r="F22" s="84"/>
      <c r="G22" s="84"/>
      <c r="H22" s="84"/>
      <c r="I22" s="84"/>
      <c r="J22" s="83"/>
      <c r="K22" s="83"/>
      <c r="L22" s="106"/>
      <c r="M22" s="106"/>
    </row>
    <row r="23" spans="1:13" ht="25.5" customHeight="1">
      <c r="A23" s="60">
        <v>221</v>
      </c>
      <c r="B23" s="5" t="s">
        <v>156</v>
      </c>
      <c r="C23" s="84">
        <f>C24</f>
        <v>19896797.880000003</v>
      </c>
      <c r="D23" s="84"/>
      <c r="E23" s="84">
        <f>E24</f>
        <v>19896797.880000003</v>
      </c>
      <c r="F23" s="84"/>
      <c r="G23" s="84"/>
      <c r="H23" s="84"/>
      <c r="I23" s="84"/>
      <c r="J23" s="83"/>
      <c r="K23" s="83"/>
      <c r="L23" s="106"/>
      <c r="M23" s="106"/>
    </row>
    <row r="24" spans="1:13" ht="25.5" customHeight="1">
      <c r="A24" s="60">
        <v>22102</v>
      </c>
      <c r="B24" s="5" t="s">
        <v>157</v>
      </c>
      <c r="C24" s="84">
        <f>SUM(C25:C27)</f>
        <v>19896797.880000003</v>
      </c>
      <c r="D24" s="84"/>
      <c r="E24" s="84">
        <f>SUM(E25:E27)</f>
        <v>19896797.880000003</v>
      </c>
      <c r="F24" s="84"/>
      <c r="G24" s="84"/>
      <c r="H24" s="84"/>
      <c r="I24" s="84"/>
      <c r="J24" s="83"/>
      <c r="K24" s="83"/>
      <c r="L24" s="106"/>
      <c r="M24" s="106"/>
    </row>
    <row r="25" spans="1:13" ht="25.5" customHeight="1">
      <c r="A25" s="60">
        <v>2210201</v>
      </c>
      <c r="B25" s="5" t="s">
        <v>158</v>
      </c>
      <c r="C25" s="85">
        <v>10160716.800000001</v>
      </c>
      <c r="D25" s="84"/>
      <c r="E25" s="85">
        <v>10160716.800000001</v>
      </c>
      <c r="F25" s="84"/>
      <c r="G25" s="84"/>
      <c r="H25" s="84"/>
      <c r="I25" s="84"/>
      <c r="J25" s="83"/>
      <c r="K25" s="83"/>
      <c r="L25" s="106"/>
      <c r="M25" s="106"/>
    </row>
    <row r="26" spans="1:13" ht="25.5" customHeight="1">
      <c r="A26" s="60">
        <v>2210202</v>
      </c>
      <c r="B26" s="5" t="s">
        <v>159</v>
      </c>
      <c r="C26" s="86">
        <v>392040</v>
      </c>
      <c r="D26" s="84"/>
      <c r="E26" s="86">
        <v>392040</v>
      </c>
      <c r="F26" s="84"/>
      <c r="G26" s="84"/>
      <c r="H26" s="84"/>
      <c r="I26" s="84"/>
      <c r="J26" s="83"/>
      <c r="K26" s="83"/>
      <c r="L26" s="106"/>
      <c r="M26" s="106"/>
    </row>
    <row r="27" spans="1:13" ht="25.5" customHeight="1">
      <c r="A27" s="60">
        <v>2210203</v>
      </c>
      <c r="B27" s="5" t="s">
        <v>160</v>
      </c>
      <c r="C27" s="87">
        <v>9344041.0800000001</v>
      </c>
      <c r="D27" s="84"/>
      <c r="E27" s="87">
        <v>9344041.0800000001</v>
      </c>
      <c r="F27" s="84"/>
      <c r="G27" s="84"/>
      <c r="H27" s="84"/>
      <c r="I27" s="84"/>
      <c r="J27" s="83"/>
      <c r="K27" s="83"/>
      <c r="L27" s="106"/>
      <c r="M27" s="106"/>
    </row>
    <row r="28" spans="1:13" ht="25.5" customHeight="1">
      <c r="A28" s="60"/>
      <c r="B28" s="61" t="s">
        <v>161</v>
      </c>
      <c r="C28" s="86">
        <f>C6+C14+C19+C23</f>
        <v>184284664.94999999</v>
      </c>
      <c r="D28" s="84"/>
      <c r="E28" s="86">
        <f>E6+E14+E19+E23</f>
        <v>159364664.94999999</v>
      </c>
      <c r="F28" s="84"/>
      <c r="G28" s="84"/>
      <c r="H28" s="86">
        <f>H6+H14+H19+H23</f>
        <v>1820000</v>
      </c>
      <c r="I28" s="86">
        <f>I6+I14+I19+I23</f>
        <v>23100000</v>
      </c>
      <c r="J28" s="83"/>
      <c r="K28" s="83"/>
      <c r="L28" s="106"/>
      <c r="M28" s="106"/>
    </row>
  </sheetData>
  <mergeCells count="36">
    <mergeCell ref="J4:J5"/>
    <mergeCell ref="K4:K5"/>
    <mergeCell ref="L4:M5"/>
    <mergeCell ref="K3:M3"/>
    <mergeCell ref="A4:B4"/>
    <mergeCell ref="C4:C5"/>
    <mergeCell ref="D4:D5"/>
    <mergeCell ref="E4:E5"/>
    <mergeCell ref="F4:F5"/>
    <mergeCell ref="A2:M2"/>
    <mergeCell ref="L17:M17"/>
    <mergeCell ref="L15:M15"/>
    <mergeCell ref="L16:M16"/>
    <mergeCell ref="L12:M12"/>
    <mergeCell ref="L13:M13"/>
    <mergeCell ref="L14:M14"/>
    <mergeCell ref="L9:M9"/>
    <mergeCell ref="L10:M10"/>
    <mergeCell ref="L11:M11"/>
    <mergeCell ref="L6:M6"/>
    <mergeCell ref="L7:M7"/>
    <mergeCell ref="L8:M8"/>
    <mergeCell ref="G4:G5"/>
    <mergeCell ref="H4:H5"/>
    <mergeCell ref="I4:I5"/>
    <mergeCell ref="L18:M18"/>
    <mergeCell ref="L19:M19"/>
    <mergeCell ref="L20:M20"/>
    <mergeCell ref="L21:M21"/>
    <mergeCell ref="L22:M22"/>
    <mergeCell ref="L28:M28"/>
    <mergeCell ref="L23:M23"/>
    <mergeCell ref="L24:M24"/>
    <mergeCell ref="L25:M25"/>
    <mergeCell ref="L26:M26"/>
    <mergeCell ref="L27:M2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6" sqref="F16"/>
    </sheetView>
  </sheetViews>
  <sheetFormatPr defaultRowHeight="14.4"/>
  <cols>
    <col min="2" max="2" width="18.33203125" customWidth="1"/>
    <col min="3" max="4" width="15.109375" bestFit="1" customWidth="1"/>
    <col min="5" max="5" width="16" customWidth="1"/>
    <col min="6" max="6" width="12.77734375" customWidth="1"/>
    <col min="7" max="7" width="16.33203125" customWidth="1"/>
    <col min="8" max="8" width="16.44140625" customWidth="1"/>
  </cols>
  <sheetData>
    <row r="1" spans="1:8" ht="17.25" customHeight="1">
      <c r="A1" s="53" t="s">
        <v>109</v>
      </c>
    </row>
    <row r="2" spans="1:8" ht="25.5" customHeight="1">
      <c r="A2" s="111" t="s">
        <v>73</v>
      </c>
      <c r="B2" s="111"/>
      <c r="C2" s="111"/>
      <c r="D2" s="111"/>
      <c r="E2" s="111"/>
      <c r="F2" s="111"/>
      <c r="G2" s="111"/>
      <c r="H2" s="111"/>
    </row>
    <row r="3" spans="1:8" ht="22.5" customHeight="1">
      <c r="A3" s="9"/>
      <c r="B3" s="9"/>
      <c r="C3" s="9"/>
      <c r="D3" s="9"/>
      <c r="E3" s="9"/>
      <c r="F3" s="9"/>
      <c r="G3" s="14" t="s">
        <v>53</v>
      </c>
      <c r="H3" s="9"/>
    </row>
    <row r="4" spans="1:8" ht="21" customHeight="1">
      <c r="A4" s="10" t="s">
        <v>46</v>
      </c>
      <c r="B4" s="10" t="s">
        <v>43</v>
      </c>
      <c r="C4" s="10" t="s">
        <v>38</v>
      </c>
      <c r="D4" s="10" t="s">
        <v>47</v>
      </c>
      <c r="E4" s="10" t="s">
        <v>48</v>
      </c>
      <c r="F4" s="11" t="s">
        <v>49</v>
      </c>
      <c r="G4" s="11" t="s">
        <v>50</v>
      </c>
      <c r="H4" s="12" t="s">
        <v>51</v>
      </c>
    </row>
    <row r="5" spans="1:8" ht="21" customHeight="1">
      <c r="A5" s="60">
        <v>205</v>
      </c>
      <c r="B5" s="5" t="s">
        <v>142</v>
      </c>
      <c r="C5" s="88">
        <f>C6+C9+C11</f>
        <v>129989316.17</v>
      </c>
      <c r="D5" s="88">
        <f t="shared" ref="D5:G5" si="0">D6+D9+D11</f>
        <v>100685760.22</v>
      </c>
      <c r="E5" s="88">
        <f t="shared" si="0"/>
        <v>6203555.9499999993</v>
      </c>
      <c r="F5" s="89"/>
      <c r="G5" s="88">
        <f t="shared" si="0"/>
        <v>23100000</v>
      </c>
      <c r="H5" s="90"/>
    </row>
    <row r="6" spans="1:8" ht="21" customHeight="1">
      <c r="A6" s="60">
        <v>20502</v>
      </c>
      <c r="B6" s="5" t="s">
        <v>141</v>
      </c>
      <c r="C6" s="88">
        <f>C7+C8</f>
        <v>129372656.17</v>
      </c>
      <c r="D6" s="88">
        <f>D7+D8</f>
        <v>100423280.22</v>
      </c>
      <c r="E6" s="88">
        <f>E7+E8</f>
        <v>5849375.9499999993</v>
      </c>
      <c r="F6" s="89"/>
      <c r="G6" s="88">
        <f>G7+G8</f>
        <v>23100000</v>
      </c>
      <c r="H6" s="90"/>
    </row>
    <row r="7" spans="1:8" ht="21" customHeight="1">
      <c r="A7" s="60">
        <v>2050204</v>
      </c>
      <c r="B7" s="5" t="s">
        <v>139</v>
      </c>
      <c r="C7" s="91">
        <f>SUM(D7:G7)</f>
        <v>128800056.17</v>
      </c>
      <c r="D7" s="91">
        <v>100423280.22</v>
      </c>
      <c r="E7" s="92">
        <f>2298088.15+2978687.8</f>
        <v>5276775.9499999993</v>
      </c>
      <c r="F7" s="89"/>
      <c r="G7" s="89">
        <v>23100000</v>
      </c>
      <c r="H7" s="90"/>
    </row>
    <row r="8" spans="1:8" ht="21" customHeight="1">
      <c r="A8" s="74">
        <v>2050299</v>
      </c>
      <c r="B8" s="5" t="s">
        <v>145</v>
      </c>
      <c r="C8" s="91">
        <f>SUM(D8:G8)</f>
        <v>572600</v>
      </c>
      <c r="D8" s="91"/>
      <c r="E8" s="92">
        <f>572600</f>
        <v>572600</v>
      </c>
      <c r="F8" s="89"/>
      <c r="G8" s="89"/>
      <c r="H8" s="90"/>
    </row>
    <row r="9" spans="1:8" ht="21" customHeight="1">
      <c r="A9" s="60">
        <v>20508</v>
      </c>
      <c r="B9" s="5" t="s">
        <v>144</v>
      </c>
      <c r="C9" s="93">
        <f>C10</f>
        <v>262480</v>
      </c>
      <c r="D9" s="93">
        <f>D10</f>
        <v>262480</v>
      </c>
      <c r="E9" s="93"/>
      <c r="F9" s="94"/>
      <c r="G9" s="94"/>
      <c r="H9" s="95"/>
    </row>
    <row r="10" spans="1:8" ht="21" customHeight="1">
      <c r="A10" s="60">
        <v>2050803</v>
      </c>
      <c r="B10" s="5" t="s">
        <v>143</v>
      </c>
      <c r="C10" s="91">
        <f>SUM(D10:G10)</f>
        <v>262480</v>
      </c>
      <c r="D10" s="93">
        <v>262480</v>
      </c>
      <c r="E10" s="93"/>
      <c r="F10" s="94"/>
      <c r="G10" s="94"/>
      <c r="H10" s="95"/>
    </row>
    <row r="11" spans="1:8" ht="21" customHeight="1">
      <c r="A11" s="60">
        <v>20509</v>
      </c>
      <c r="B11" s="5" t="s">
        <v>147</v>
      </c>
      <c r="C11" s="93">
        <f>C12</f>
        <v>354180</v>
      </c>
      <c r="D11" s="93"/>
      <c r="E11" s="93">
        <f>E12</f>
        <v>354180</v>
      </c>
      <c r="F11" s="94"/>
      <c r="G11" s="94"/>
      <c r="H11" s="95"/>
    </row>
    <row r="12" spans="1:8" ht="21" customHeight="1">
      <c r="A12" s="60">
        <v>2050904</v>
      </c>
      <c r="B12" s="5" t="s">
        <v>146</v>
      </c>
      <c r="C12" s="91">
        <f>SUM(D12:G12)</f>
        <v>354180</v>
      </c>
      <c r="D12" s="93"/>
      <c r="E12" s="93">
        <v>354180</v>
      </c>
      <c r="F12" s="94"/>
      <c r="G12" s="94"/>
      <c r="H12" s="95"/>
    </row>
    <row r="13" spans="1:8" ht="21" customHeight="1">
      <c r="A13" s="60">
        <v>208</v>
      </c>
      <c r="B13" s="5" t="s">
        <v>20</v>
      </c>
      <c r="C13" s="93">
        <f>C14</f>
        <v>23844347.699999999</v>
      </c>
      <c r="D13" s="93">
        <f>D14</f>
        <v>23844347.699999999</v>
      </c>
      <c r="E13" s="93"/>
      <c r="F13" s="94"/>
      <c r="G13" s="94"/>
      <c r="H13" s="95"/>
    </row>
    <row r="14" spans="1:8" ht="21" customHeight="1">
      <c r="A14" s="60">
        <v>20805</v>
      </c>
      <c r="B14" s="5" t="s">
        <v>148</v>
      </c>
      <c r="C14" s="93">
        <f>C15+C16+C17</f>
        <v>23844347.699999999</v>
      </c>
      <c r="D14" s="93">
        <f>D15+D16+D17</f>
        <v>23844347.699999999</v>
      </c>
      <c r="E14" s="93"/>
      <c r="F14" s="94"/>
      <c r="G14" s="94"/>
      <c r="H14" s="95"/>
    </row>
    <row r="15" spans="1:8" ht="21" customHeight="1">
      <c r="A15" s="60">
        <v>2080502</v>
      </c>
      <c r="B15" s="5" t="s">
        <v>149</v>
      </c>
      <c r="C15" s="91">
        <v>5190434.0999999996</v>
      </c>
      <c r="D15" s="91">
        <v>5190434.0999999996</v>
      </c>
      <c r="E15" s="91"/>
      <c r="F15" s="89"/>
      <c r="G15" s="89"/>
      <c r="H15" s="90"/>
    </row>
    <row r="16" spans="1:8" ht="21" customHeight="1">
      <c r="A16" s="60">
        <v>2080505</v>
      </c>
      <c r="B16" s="5" t="s">
        <v>150</v>
      </c>
      <c r="C16" s="91">
        <v>12435942.4</v>
      </c>
      <c r="D16" s="91">
        <v>12435942.4</v>
      </c>
      <c r="E16" s="91"/>
      <c r="F16" s="89"/>
      <c r="G16" s="89"/>
      <c r="H16" s="90"/>
    </row>
    <row r="17" spans="1:8" ht="21" customHeight="1">
      <c r="A17" s="60">
        <v>2080506</v>
      </c>
      <c r="B17" s="5" t="s">
        <v>151</v>
      </c>
      <c r="C17" s="91">
        <v>6217971.2000000002</v>
      </c>
      <c r="D17" s="91">
        <v>6217971.2000000002</v>
      </c>
      <c r="E17" s="91"/>
      <c r="F17" s="89"/>
      <c r="G17" s="89"/>
      <c r="H17" s="90"/>
    </row>
    <row r="18" spans="1:8" ht="21" customHeight="1">
      <c r="A18" s="60">
        <v>210</v>
      </c>
      <c r="B18" s="5" t="s">
        <v>152</v>
      </c>
      <c r="C18" s="89">
        <f>C19</f>
        <v>10554203.199999999</v>
      </c>
      <c r="D18" s="91">
        <f>D19</f>
        <v>10554203.199999999</v>
      </c>
      <c r="E18" s="91"/>
      <c r="F18" s="89"/>
      <c r="G18" s="89"/>
      <c r="H18" s="90"/>
    </row>
    <row r="19" spans="1:8" ht="21" customHeight="1">
      <c r="A19" s="60">
        <v>21011</v>
      </c>
      <c r="B19" s="5" t="s">
        <v>153</v>
      </c>
      <c r="C19" s="89">
        <f>C20+C21</f>
        <v>10554203.199999999</v>
      </c>
      <c r="D19" s="89">
        <f>D20+D21</f>
        <v>10554203.199999999</v>
      </c>
      <c r="E19" s="91"/>
      <c r="F19" s="89"/>
      <c r="G19" s="89"/>
      <c r="H19" s="90"/>
    </row>
    <row r="20" spans="1:8" ht="21" customHeight="1">
      <c r="A20" s="60">
        <v>2101102</v>
      </c>
      <c r="B20" s="5" t="s">
        <v>154</v>
      </c>
      <c r="C20" s="93">
        <v>10104203.199999999</v>
      </c>
      <c r="D20" s="93">
        <v>10104203.199999999</v>
      </c>
      <c r="E20" s="93"/>
      <c r="F20" s="94"/>
      <c r="G20" s="94"/>
      <c r="H20" s="95"/>
    </row>
    <row r="21" spans="1:8" ht="21" customHeight="1">
      <c r="A21" s="60">
        <v>2101199</v>
      </c>
      <c r="B21" s="5" t="s">
        <v>155</v>
      </c>
      <c r="C21" s="93">
        <v>450000</v>
      </c>
      <c r="D21" s="93">
        <v>450000</v>
      </c>
      <c r="E21" s="93"/>
      <c r="F21" s="94"/>
      <c r="G21" s="94"/>
      <c r="H21" s="95"/>
    </row>
    <row r="22" spans="1:8" ht="21" customHeight="1">
      <c r="A22" s="60">
        <v>221</v>
      </c>
      <c r="B22" s="5" t="s">
        <v>156</v>
      </c>
      <c r="C22" s="94">
        <f>C23</f>
        <v>19896797.880000003</v>
      </c>
      <c r="D22" s="93">
        <f>D23</f>
        <v>19896797.880000003</v>
      </c>
      <c r="E22" s="93"/>
      <c r="F22" s="94"/>
      <c r="G22" s="94"/>
      <c r="H22" s="95"/>
    </row>
    <row r="23" spans="1:8" ht="21" customHeight="1">
      <c r="A23" s="60">
        <v>22102</v>
      </c>
      <c r="B23" s="5" t="s">
        <v>157</v>
      </c>
      <c r="C23" s="94">
        <f>SUM(C24:C26)</f>
        <v>19896797.880000003</v>
      </c>
      <c r="D23" s="94">
        <f>SUM(D24:D26)</f>
        <v>19896797.880000003</v>
      </c>
      <c r="E23" s="93"/>
      <c r="F23" s="94"/>
      <c r="G23" s="94"/>
      <c r="H23" s="95"/>
    </row>
    <row r="24" spans="1:8" ht="21" customHeight="1">
      <c r="A24" s="60">
        <v>2210201</v>
      </c>
      <c r="B24" s="5" t="s">
        <v>158</v>
      </c>
      <c r="C24" s="93">
        <v>10160716.800000001</v>
      </c>
      <c r="D24" s="93">
        <v>10160716.800000001</v>
      </c>
      <c r="E24" s="93"/>
      <c r="F24" s="94"/>
      <c r="G24" s="94"/>
      <c r="H24" s="95"/>
    </row>
    <row r="25" spans="1:8" ht="21" customHeight="1">
      <c r="A25" s="60">
        <v>2210202</v>
      </c>
      <c r="B25" s="5" t="s">
        <v>159</v>
      </c>
      <c r="C25" s="93">
        <v>392040</v>
      </c>
      <c r="D25" s="93">
        <v>392040</v>
      </c>
      <c r="E25" s="93"/>
      <c r="F25" s="94"/>
      <c r="G25" s="94"/>
      <c r="H25" s="95"/>
    </row>
    <row r="26" spans="1:8" ht="21" customHeight="1">
      <c r="A26" s="60">
        <v>2210203</v>
      </c>
      <c r="B26" s="5" t="s">
        <v>160</v>
      </c>
      <c r="C26" s="91">
        <v>9344041.0800000001</v>
      </c>
      <c r="D26" s="91">
        <v>9344041.0800000001</v>
      </c>
      <c r="E26" s="91"/>
      <c r="F26" s="89"/>
      <c r="G26" s="89"/>
      <c r="H26" s="90"/>
    </row>
    <row r="27" spans="1:8" ht="21" customHeight="1">
      <c r="A27" s="8"/>
      <c r="B27" s="7" t="s">
        <v>77</v>
      </c>
      <c r="C27" s="90">
        <f>C5+C13+C18+C22</f>
        <v>184284664.94999999</v>
      </c>
      <c r="D27" s="90">
        <f>D5+D13+D18+D22</f>
        <v>154981109</v>
      </c>
      <c r="E27" s="90">
        <f>E5+E13+E18+E22</f>
        <v>6203555.9499999993</v>
      </c>
      <c r="F27" s="90"/>
      <c r="G27" s="90">
        <f>G5+G13+G18+G22</f>
        <v>23100000</v>
      </c>
      <c r="H27" s="90"/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29" sqref="D29"/>
    </sheetView>
  </sheetViews>
  <sheetFormatPr defaultRowHeight="14.4"/>
  <cols>
    <col min="1" max="1" width="23.109375" customWidth="1"/>
    <col min="2" max="2" width="17" customWidth="1"/>
    <col min="3" max="3" width="22.77734375" customWidth="1"/>
    <col min="4" max="4" width="17.6640625" customWidth="1"/>
  </cols>
  <sheetData>
    <row r="1" spans="1:4" ht="21.75" customHeight="1">
      <c r="A1" s="53" t="s">
        <v>110</v>
      </c>
    </row>
    <row r="2" spans="1:4" ht="22.5" customHeight="1">
      <c r="A2" s="113" t="s">
        <v>74</v>
      </c>
      <c r="B2" s="113"/>
      <c r="C2" s="113"/>
      <c r="D2" s="113"/>
    </row>
    <row r="3" spans="1:4">
      <c r="D3" s="18" t="s">
        <v>71</v>
      </c>
    </row>
    <row r="4" spans="1:4" ht="21.75" customHeight="1">
      <c r="A4" s="112" t="s">
        <v>56</v>
      </c>
      <c r="B4" s="112"/>
      <c r="C4" s="112" t="s">
        <v>57</v>
      </c>
      <c r="D4" s="112"/>
    </row>
    <row r="5" spans="1:4" ht="21.75" customHeight="1">
      <c r="A5" s="13" t="s">
        <v>59</v>
      </c>
      <c r="B5" s="13" t="s">
        <v>61</v>
      </c>
      <c r="C5" s="13" t="s">
        <v>62</v>
      </c>
      <c r="D5" s="13" t="s">
        <v>61</v>
      </c>
    </row>
    <row r="6" spans="1:4" ht="21.75" customHeight="1">
      <c r="A6" s="15" t="s">
        <v>54</v>
      </c>
      <c r="B6" s="96">
        <f>B7+B8</f>
        <v>159364664.95000002</v>
      </c>
      <c r="C6" s="15" t="s">
        <v>63</v>
      </c>
      <c r="D6" s="16"/>
    </row>
    <row r="7" spans="1:4" ht="21.75" customHeight="1">
      <c r="A7" s="15" t="s">
        <v>117</v>
      </c>
      <c r="B7" s="96">
        <f>155813377.15+3551287.8</f>
        <v>159364664.95000002</v>
      </c>
      <c r="C7" s="15" t="s">
        <v>66</v>
      </c>
      <c r="D7" s="16"/>
    </row>
    <row r="8" spans="1:4" ht="21.75" customHeight="1">
      <c r="A8" s="15" t="s">
        <v>118</v>
      </c>
      <c r="B8" s="97"/>
      <c r="C8" s="3" t="s">
        <v>64</v>
      </c>
      <c r="D8" s="16"/>
    </row>
    <row r="9" spans="1:4" ht="21.75" customHeight="1">
      <c r="A9" s="15"/>
      <c r="B9" s="97"/>
      <c r="C9" s="3" t="s">
        <v>65</v>
      </c>
      <c r="D9" s="16"/>
    </row>
    <row r="10" spans="1:4" ht="21.75" customHeight="1">
      <c r="A10" s="15" t="s">
        <v>55</v>
      </c>
      <c r="B10" s="97"/>
      <c r="C10" s="15" t="s">
        <v>67</v>
      </c>
      <c r="D10" s="16"/>
    </row>
    <row r="11" spans="1:4" ht="21.75" customHeight="1">
      <c r="A11" s="15" t="s">
        <v>117</v>
      </c>
      <c r="B11" s="97"/>
      <c r="C11" s="15" t="s">
        <v>68</v>
      </c>
      <c r="D11" s="16">
        <f>126438028.37+3551287.8-1820000-23100000</f>
        <v>105069316.17</v>
      </c>
    </row>
    <row r="12" spans="1:4" ht="21.75" customHeight="1">
      <c r="A12" s="15" t="s">
        <v>118</v>
      </c>
      <c r="B12" s="97"/>
      <c r="C12" s="15" t="s">
        <v>69</v>
      </c>
      <c r="D12" s="15"/>
    </row>
    <row r="13" spans="1:4" ht="21.75" customHeight="1">
      <c r="A13" s="67"/>
      <c r="B13" s="98"/>
      <c r="C13" s="45" t="s">
        <v>162</v>
      </c>
      <c r="D13" s="46">
        <v>23844347.699999999</v>
      </c>
    </row>
    <row r="14" spans="1:4" ht="21.75" customHeight="1">
      <c r="A14" s="67"/>
      <c r="B14" s="98"/>
      <c r="C14" s="45" t="s">
        <v>163</v>
      </c>
      <c r="D14" s="46">
        <v>10554203.199999999</v>
      </c>
    </row>
    <row r="15" spans="1:4" ht="21.75" customHeight="1">
      <c r="A15" s="67"/>
      <c r="B15" s="98"/>
      <c r="C15" s="45" t="s">
        <v>164</v>
      </c>
      <c r="D15" s="46">
        <v>19896797.879999999</v>
      </c>
    </row>
    <row r="16" spans="1:4" ht="21.75" customHeight="1">
      <c r="A16" s="15"/>
      <c r="B16" s="97"/>
      <c r="C16" s="45"/>
      <c r="D16" s="46"/>
    </row>
    <row r="17" spans="1:4" ht="21.75" customHeight="1">
      <c r="A17" s="15"/>
      <c r="B17" s="97"/>
      <c r="C17" s="45"/>
      <c r="D17" s="46"/>
    </row>
    <row r="18" spans="1:4" ht="21.75" customHeight="1">
      <c r="A18" s="15"/>
      <c r="B18" s="97"/>
      <c r="C18" s="45"/>
      <c r="D18" s="46"/>
    </row>
    <row r="19" spans="1:4" ht="21.75" customHeight="1">
      <c r="A19" s="15"/>
      <c r="B19" s="97"/>
      <c r="C19" s="15" t="s">
        <v>70</v>
      </c>
      <c r="D19" s="15"/>
    </row>
    <row r="20" spans="1:4" ht="21.75" customHeight="1">
      <c r="A20" s="15"/>
      <c r="B20" s="97"/>
      <c r="C20" s="15"/>
      <c r="D20" s="15"/>
    </row>
    <row r="21" spans="1:4" ht="21.75" customHeight="1">
      <c r="A21" s="12" t="s">
        <v>33</v>
      </c>
      <c r="B21" s="96">
        <f>B6+B10</f>
        <v>159364664.95000002</v>
      </c>
      <c r="C21" s="12" t="s">
        <v>34</v>
      </c>
      <c r="D21" s="16">
        <f>SUM(D10:D18)</f>
        <v>159364664.94999999</v>
      </c>
    </row>
  </sheetData>
  <mergeCells count="3">
    <mergeCell ref="A4:B4"/>
    <mergeCell ref="C4:D4"/>
    <mergeCell ref="A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J12" sqref="J12"/>
    </sheetView>
  </sheetViews>
  <sheetFormatPr defaultRowHeight="14.4"/>
  <cols>
    <col min="1" max="1" width="12.44140625" customWidth="1"/>
    <col min="2" max="2" width="18.6640625" customWidth="1"/>
    <col min="3" max="3" width="15.77734375" customWidth="1"/>
    <col min="4" max="4" width="19.88671875" customWidth="1"/>
    <col min="5" max="5" width="17.44140625" customWidth="1"/>
  </cols>
  <sheetData>
    <row r="1" spans="1:7" ht="21" customHeight="1">
      <c r="A1" s="53" t="s">
        <v>111</v>
      </c>
    </row>
    <row r="2" spans="1:7" ht="31.5" customHeight="1">
      <c r="A2" s="113" t="s">
        <v>79</v>
      </c>
      <c r="B2" s="113"/>
      <c r="C2" s="113"/>
      <c r="D2" s="113"/>
      <c r="E2" s="113"/>
    </row>
    <row r="3" spans="1:7">
      <c r="E3" s="17" t="s">
        <v>81</v>
      </c>
    </row>
    <row r="4" spans="1:7">
      <c r="A4" s="22" t="s">
        <v>46</v>
      </c>
      <c r="B4" s="10" t="s">
        <v>80</v>
      </c>
      <c r="C4" s="22" t="s">
        <v>76</v>
      </c>
      <c r="D4" s="22" t="s">
        <v>47</v>
      </c>
      <c r="E4" s="22" t="s">
        <v>48</v>
      </c>
      <c r="F4" s="116"/>
      <c r="G4" s="117"/>
    </row>
    <row r="5" spans="1:7">
      <c r="A5" s="60">
        <v>205</v>
      </c>
      <c r="B5" s="5" t="s">
        <v>142</v>
      </c>
      <c r="C5" s="91">
        <f>C6+C9+C11</f>
        <v>105069316.17</v>
      </c>
      <c r="D5" s="91">
        <f>D6+D9+D11</f>
        <v>100685760.22</v>
      </c>
      <c r="E5" s="91">
        <v>21464224.049999982</v>
      </c>
      <c r="F5" s="116"/>
      <c r="G5" s="117"/>
    </row>
    <row r="6" spans="1:7">
      <c r="A6" s="60">
        <v>20502</v>
      </c>
      <c r="B6" s="5" t="s">
        <v>141</v>
      </c>
      <c r="C6" s="91">
        <f>C7+C8</f>
        <v>104452656.17</v>
      </c>
      <c r="D6" s="91">
        <f>D7+D8</f>
        <v>100423280.22</v>
      </c>
      <c r="E6" s="91">
        <f>E7+E8</f>
        <v>4029375.95</v>
      </c>
      <c r="F6" s="116"/>
      <c r="G6" s="117"/>
    </row>
    <row r="7" spans="1:7">
      <c r="A7" s="60">
        <v>2050204</v>
      </c>
      <c r="B7" s="5" t="s">
        <v>139</v>
      </c>
      <c r="C7" s="91">
        <f>SUM(D7:G7)</f>
        <v>103880056.17</v>
      </c>
      <c r="D7" s="91">
        <v>100423280.22</v>
      </c>
      <c r="E7" s="91">
        <v>3456775.95</v>
      </c>
      <c r="F7" s="116"/>
      <c r="G7" s="117"/>
    </row>
    <row r="8" spans="1:7">
      <c r="A8" s="60">
        <v>2050299</v>
      </c>
      <c r="B8" s="5" t="s">
        <v>145</v>
      </c>
      <c r="C8" s="91">
        <f>SUM(D8:G8)</f>
        <v>572600</v>
      </c>
      <c r="D8" s="91"/>
      <c r="E8" s="91">
        <f>572600</f>
        <v>572600</v>
      </c>
      <c r="F8" s="116"/>
      <c r="G8" s="117"/>
    </row>
    <row r="9" spans="1:7">
      <c r="A9" s="60">
        <v>20508</v>
      </c>
      <c r="B9" s="5" t="s">
        <v>144</v>
      </c>
      <c r="C9" s="91">
        <f>C10</f>
        <v>262480</v>
      </c>
      <c r="D9" s="91">
        <f>D10</f>
        <v>262480</v>
      </c>
      <c r="E9" s="92"/>
      <c r="F9" s="19"/>
      <c r="G9" s="2"/>
    </row>
    <row r="10" spans="1:7">
      <c r="A10" s="60">
        <v>2050803</v>
      </c>
      <c r="B10" s="5" t="s">
        <v>143</v>
      </c>
      <c r="C10" s="91">
        <f>SUM(D10:G10)</f>
        <v>262480</v>
      </c>
      <c r="D10" s="91">
        <v>262480</v>
      </c>
      <c r="E10" s="91"/>
      <c r="F10" s="116"/>
      <c r="G10" s="117"/>
    </row>
    <row r="11" spans="1:7" ht="24">
      <c r="A11" s="60">
        <v>20509</v>
      </c>
      <c r="B11" s="5" t="s">
        <v>147</v>
      </c>
      <c r="C11" s="91">
        <f>C12</f>
        <v>354180</v>
      </c>
      <c r="D11" s="91"/>
      <c r="E11" s="91">
        <f>E12</f>
        <v>354180</v>
      </c>
      <c r="F11" s="120"/>
      <c r="G11" s="116"/>
    </row>
    <row r="12" spans="1:7" ht="24">
      <c r="A12" s="60">
        <v>2050904</v>
      </c>
      <c r="B12" s="5" t="s">
        <v>146</v>
      </c>
      <c r="C12" s="91">
        <f>SUM(D12:G12)</f>
        <v>354180</v>
      </c>
      <c r="D12" s="91"/>
      <c r="E12" s="91">
        <v>354180</v>
      </c>
      <c r="F12" s="120"/>
      <c r="G12" s="116"/>
    </row>
    <row r="13" spans="1:7">
      <c r="A13" s="60">
        <v>208</v>
      </c>
      <c r="B13" s="5" t="s">
        <v>20</v>
      </c>
      <c r="C13" s="91">
        <f>C14</f>
        <v>23844347.699999999</v>
      </c>
      <c r="D13" s="91">
        <f>D14</f>
        <v>23844347.699999999</v>
      </c>
      <c r="E13" s="92"/>
      <c r="F13" s="116"/>
      <c r="G13" s="117"/>
    </row>
    <row r="14" spans="1:7" ht="24">
      <c r="A14" s="60">
        <v>20805</v>
      </c>
      <c r="B14" s="5" t="s">
        <v>148</v>
      </c>
      <c r="C14" s="93">
        <f>C15+C16+C17</f>
        <v>23844347.699999999</v>
      </c>
      <c r="D14" s="93">
        <f>D15+D16+D17</f>
        <v>23844347.699999999</v>
      </c>
      <c r="E14" s="93"/>
      <c r="F14" s="116"/>
      <c r="G14" s="117"/>
    </row>
    <row r="15" spans="1:7">
      <c r="A15" s="60">
        <v>2080502</v>
      </c>
      <c r="B15" s="5" t="s">
        <v>149</v>
      </c>
      <c r="C15" s="91">
        <v>5190434.0999999996</v>
      </c>
      <c r="D15" s="91">
        <v>5190434.0999999996</v>
      </c>
      <c r="E15" s="91"/>
      <c r="F15" s="116"/>
      <c r="G15" s="117"/>
    </row>
    <row r="16" spans="1:7" ht="24">
      <c r="A16" s="60">
        <v>2080505</v>
      </c>
      <c r="B16" s="5" t="s">
        <v>150</v>
      </c>
      <c r="C16" s="91">
        <v>12435942.4</v>
      </c>
      <c r="D16" s="91">
        <v>12435942.4</v>
      </c>
      <c r="E16" s="91"/>
      <c r="F16" s="116"/>
      <c r="G16" s="117"/>
    </row>
    <row r="17" spans="1:7" ht="24">
      <c r="A17" s="60">
        <v>2080506</v>
      </c>
      <c r="B17" s="5" t="s">
        <v>151</v>
      </c>
      <c r="C17" s="91">
        <v>6217971.2000000002</v>
      </c>
      <c r="D17" s="91">
        <v>6217971.2000000002</v>
      </c>
      <c r="E17" s="91"/>
      <c r="F17" s="116"/>
      <c r="G17" s="117"/>
    </row>
    <row r="18" spans="1:7">
      <c r="A18" s="60">
        <v>210</v>
      </c>
      <c r="B18" s="5" t="s">
        <v>152</v>
      </c>
      <c r="C18" s="89">
        <f>C19</f>
        <v>10554203.199999999</v>
      </c>
      <c r="D18" s="91">
        <f>D19</f>
        <v>10554203.199999999</v>
      </c>
      <c r="E18" s="91"/>
      <c r="F18" s="116"/>
      <c r="G18" s="117"/>
    </row>
    <row r="19" spans="1:7">
      <c r="A19" s="60">
        <v>21011</v>
      </c>
      <c r="B19" s="5" t="s">
        <v>153</v>
      </c>
      <c r="C19" s="89">
        <f>C20+C21</f>
        <v>10554203.199999999</v>
      </c>
      <c r="D19" s="89">
        <f>D20+D21</f>
        <v>10554203.199999999</v>
      </c>
      <c r="E19" s="91"/>
      <c r="F19" s="116"/>
      <c r="G19" s="117"/>
    </row>
    <row r="20" spans="1:7">
      <c r="A20" s="60">
        <v>2101102</v>
      </c>
      <c r="B20" s="5" t="s">
        <v>154</v>
      </c>
      <c r="C20" s="93">
        <v>10104203.199999999</v>
      </c>
      <c r="D20" s="93">
        <v>10104203.199999999</v>
      </c>
      <c r="E20" s="93"/>
      <c r="F20" s="116"/>
      <c r="G20" s="117"/>
    </row>
    <row r="21" spans="1:7" ht="24">
      <c r="A21" s="60">
        <v>2101199</v>
      </c>
      <c r="B21" s="5" t="s">
        <v>155</v>
      </c>
      <c r="C21" s="93">
        <v>450000</v>
      </c>
      <c r="D21" s="93">
        <v>450000</v>
      </c>
      <c r="E21" s="93"/>
      <c r="F21" s="118"/>
      <c r="G21" s="119"/>
    </row>
    <row r="22" spans="1:7">
      <c r="A22" s="60">
        <v>221</v>
      </c>
      <c r="B22" s="5" t="s">
        <v>156</v>
      </c>
      <c r="C22" s="94">
        <f>C23</f>
        <v>19896797.880000003</v>
      </c>
      <c r="D22" s="93">
        <f>D23</f>
        <v>19896797.880000003</v>
      </c>
      <c r="E22" s="93"/>
      <c r="F22" s="114"/>
      <c r="G22" s="115"/>
    </row>
    <row r="23" spans="1:7">
      <c r="A23" s="60">
        <v>22102</v>
      </c>
      <c r="B23" s="5" t="s">
        <v>157</v>
      </c>
      <c r="C23" s="94">
        <f>SUM(C24:C26)</f>
        <v>19896797.880000003</v>
      </c>
      <c r="D23" s="94">
        <f>SUM(D24:D26)</f>
        <v>19896797.880000003</v>
      </c>
      <c r="E23" s="93"/>
      <c r="F23" s="114"/>
      <c r="G23" s="115"/>
    </row>
    <row r="24" spans="1:7">
      <c r="A24" s="60">
        <v>2210201</v>
      </c>
      <c r="B24" s="5" t="s">
        <v>158</v>
      </c>
      <c r="C24" s="93">
        <v>10160716.800000001</v>
      </c>
      <c r="D24" s="93">
        <v>10160716.800000001</v>
      </c>
      <c r="E24" s="93"/>
      <c r="F24" s="114"/>
      <c r="G24" s="115"/>
    </row>
    <row r="25" spans="1:7">
      <c r="A25" s="60">
        <v>2210202</v>
      </c>
      <c r="B25" s="5" t="s">
        <v>159</v>
      </c>
      <c r="C25" s="93">
        <v>392040</v>
      </c>
      <c r="D25" s="93">
        <v>392040</v>
      </c>
      <c r="E25" s="93"/>
      <c r="F25" s="114"/>
      <c r="G25" s="115"/>
    </row>
    <row r="26" spans="1:7">
      <c r="A26" s="60">
        <v>2210203</v>
      </c>
      <c r="B26" s="5" t="s">
        <v>160</v>
      </c>
      <c r="C26" s="91">
        <v>9344041.0800000001</v>
      </c>
      <c r="D26" s="91">
        <v>9344041.0800000001</v>
      </c>
      <c r="E26" s="91"/>
      <c r="F26" s="114"/>
      <c r="G26" s="115"/>
    </row>
    <row r="27" spans="1:7">
      <c r="A27" s="23"/>
      <c r="B27" s="24" t="s">
        <v>78</v>
      </c>
      <c r="C27" s="90">
        <f>C5+C13+C18+C22</f>
        <v>159364664.94999999</v>
      </c>
      <c r="D27" s="90">
        <f>D5+D13+D18+D22</f>
        <v>154981109</v>
      </c>
      <c r="E27" s="90">
        <f>E5+E13+E18+E22</f>
        <v>21464224.049999982</v>
      </c>
      <c r="F27" s="114"/>
      <c r="G27" s="115"/>
    </row>
    <row r="29" spans="1:7">
      <c r="D29" s="103"/>
    </row>
    <row r="30" spans="1:7">
      <c r="E30" s="103"/>
    </row>
  </sheetData>
  <mergeCells count="24">
    <mergeCell ref="F15:G15"/>
    <mergeCell ref="F16:G16"/>
    <mergeCell ref="F10:G10"/>
    <mergeCell ref="F4:G4"/>
    <mergeCell ref="F5:G5"/>
    <mergeCell ref="F6:G6"/>
    <mergeCell ref="F7:G7"/>
    <mergeCell ref="F8:G8"/>
    <mergeCell ref="F27:G27"/>
    <mergeCell ref="A2:E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4" workbookViewId="0">
      <selection activeCell="F25" sqref="F25"/>
    </sheetView>
  </sheetViews>
  <sheetFormatPr defaultRowHeight="14.4"/>
  <cols>
    <col min="1" max="1" width="16" customWidth="1"/>
    <col min="2" max="2" width="36.33203125" customWidth="1"/>
    <col min="3" max="3" width="20.77734375" customWidth="1"/>
    <col min="4" max="4" width="20.21875" customWidth="1"/>
    <col min="5" max="5" width="15.6640625" customWidth="1"/>
    <col min="6" max="6" width="16.44140625" customWidth="1"/>
    <col min="7" max="7" width="16.109375" bestFit="1" customWidth="1"/>
  </cols>
  <sheetData>
    <row r="1" spans="1:7" ht="21" customHeight="1">
      <c r="A1" s="53" t="s">
        <v>112</v>
      </c>
    </row>
    <row r="2" spans="1:7" ht="20.399999999999999">
      <c r="A2" s="113" t="s">
        <v>94</v>
      </c>
      <c r="B2" s="113"/>
      <c r="C2" s="113"/>
      <c r="D2" s="113"/>
      <c r="E2" s="113"/>
      <c r="F2" s="113"/>
      <c r="G2" s="113"/>
    </row>
    <row r="3" spans="1:7">
      <c r="F3" s="17" t="s">
        <v>95</v>
      </c>
    </row>
    <row r="4" spans="1:7" ht="23.25" customHeight="1">
      <c r="A4" s="10" t="s">
        <v>86</v>
      </c>
      <c r="B4" s="10" t="s">
        <v>87</v>
      </c>
      <c r="C4" s="10" t="s">
        <v>84</v>
      </c>
      <c r="D4" s="10" t="s">
        <v>85</v>
      </c>
      <c r="E4" s="10" t="s">
        <v>76</v>
      </c>
      <c r="F4" s="10" t="s">
        <v>92</v>
      </c>
      <c r="G4" s="10" t="s">
        <v>93</v>
      </c>
    </row>
    <row r="5" spans="1:7" ht="21" customHeight="1">
      <c r="A5" s="51">
        <v>505</v>
      </c>
      <c r="B5" s="15" t="s">
        <v>165</v>
      </c>
      <c r="C5" s="15">
        <v>301</v>
      </c>
      <c r="D5" s="15" t="s">
        <v>89</v>
      </c>
      <c r="E5" s="99">
        <f>SUM(E6:E17)</f>
        <v>135095456.76000002</v>
      </c>
      <c r="F5" s="99">
        <f>SUM(F6:F17)</f>
        <v>135095456.76000002</v>
      </c>
      <c r="G5" s="99"/>
    </row>
    <row r="6" spans="1:7" ht="21" customHeight="1">
      <c r="A6" s="51">
        <v>50501</v>
      </c>
      <c r="B6" s="15" t="s">
        <v>166</v>
      </c>
      <c r="C6" s="68" t="s">
        <v>168</v>
      </c>
      <c r="D6" s="68" t="s">
        <v>90</v>
      </c>
      <c r="E6" s="99">
        <f>SUM(F6:G6)</f>
        <v>18506448</v>
      </c>
      <c r="F6" s="100">
        <v>18506448</v>
      </c>
      <c r="G6" s="99"/>
    </row>
    <row r="7" spans="1:7" ht="21" customHeight="1">
      <c r="A7" s="51">
        <v>50501</v>
      </c>
      <c r="B7" s="15" t="s">
        <v>167</v>
      </c>
      <c r="C7" s="68" t="s">
        <v>169</v>
      </c>
      <c r="D7" s="68" t="s">
        <v>91</v>
      </c>
      <c r="E7" s="99">
        <f t="shared" ref="E7:E17" si="0">SUM(F7:G7)</f>
        <v>1262784</v>
      </c>
      <c r="F7" s="100">
        <v>1262784</v>
      </c>
      <c r="G7" s="99"/>
    </row>
    <row r="8" spans="1:7" ht="24" customHeight="1">
      <c r="A8" s="51">
        <v>50501</v>
      </c>
      <c r="B8" s="15" t="s">
        <v>167</v>
      </c>
      <c r="C8" s="68" t="s">
        <v>170</v>
      </c>
      <c r="D8" s="68" t="s">
        <v>171</v>
      </c>
      <c r="E8" s="99">
        <f t="shared" si="0"/>
        <v>58557288</v>
      </c>
      <c r="F8" s="100">
        <v>58557288</v>
      </c>
      <c r="G8" s="99"/>
    </row>
    <row r="9" spans="1:7" ht="24" customHeight="1">
      <c r="A9" s="51">
        <v>50501</v>
      </c>
      <c r="B9" s="15" t="s">
        <v>167</v>
      </c>
      <c r="C9" s="68" t="s">
        <v>172</v>
      </c>
      <c r="D9" s="68" t="s">
        <v>173</v>
      </c>
      <c r="E9" s="99">
        <f t="shared" si="0"/>
        <v>4632000</v>
      </c>
      <c r="F9" s="100">
        <v>4632000</v>
      </c>
      <c r="G9" s="99"/>
    </row>
    <row r="10" spans="1:7" ht="24" customHeight="1">
      <c r="A10" s="51">
        <v>50501</v>
      </c>
      <c r="B10" s="15" t="s">
        <v>167</v>
      </c>
      <c r="C10" s="68" t="s">
        <v>174</v>
      </c>
      <c r="D10" s="68" t="s">
        <v>175</v>
      </c>
      <c r="E10" s="99">
        <f t="shared" si="0"/>
        <v>1709942.08</v>
      </c>
      <c r="F10" s="100">
        <v>1709942.08</v>
      </c>
      <c r="G10" s="99"/>
    </row>
    <row r="11" spans="1:7" ht="24" customHeight="1">
      <c r="A11" s="51">
        <v>50501</v>
      </c>
      <c r="B11" s="15" t="s">
        <v>167</v>
      </c>
      <c r="C11" s="68" t="s">
        <v>169</v>
      </c>
      <c r="D11" s="68" t="s">
        <v>91</v>
      </c>
      <c r="E11" s="99">
        <f t="shared" si="0"/>
        <v>1714120</v>
      </c>
      <c r="F11" s="100">
        <v>1714120</v>
      </c>
      <c r="G11" s="99"/>
    </row>
    <row r="12" spans="1:7" ht="24" customHeight="1">
      <c r="A12" s="51">
        <v>50501</v>
      </c>
      <c r="B12" s="15" t="s">
        <v>167</v>
      </c>
      <c r="C12" s="68" t="s">
        <v>176</v>
      </c>
      <c r="D12" s="68" t="s">
        <v>177</v>
      </c>
      <c r="E12" s="99">
        <f t="shared" si="0"/>
        <v>12435942.4</v>
      </c>
      <c r="F12" s="100">
        <v>12435942.4</v>
      </c>
      <c r="G12" s="99"/>
    </row>
    <row r="13" spans="1:7" ht="24" customHeight="1">
      <c r="A13" s="51">
        <v>50501</v>
      </c>
      <c r="B13" s="15" t="s">
        <v>167</v>
      </c>
      <c r="C13" s="68" t="s">
        <v>178</v>
      </c>
      <c r="D13" s="68" t="s">
        <v>179</v>
      </c>
      <c r="E13" s="99">
        <f t="shared" si="0"/>
        <v>6217971.2000000002</v>
      </c>
      <c r="F13" s="100">
        <v>6217971.2000000002</v>
      </c>
      <c r="G13" s="99"/>
    </row>
    <row r="14" spans="1:7" ht="24" customHeight="1">
      <c r="A14" s="51">
        <v>50501</v>
      </c>
      <c r="B14" s="15" t="s">
        <v>167</v>
      </c>
      <c r="C14" s="68" t="s">
        <v>174</v>
      </c>
      <c r="D14" s="68" t="s">
        <v>175</v>
      </c>
      <c r="E14" s="99">
        <f t="shared" si="0"/>
        <v>10104203.199999999</v>
      </c>
      <c r="F14" s="100">
        <v>10104203.199999999</v>
      </c>
      <c r="G14" s="99"/>
    </row>
    <row r="15" spans="1:7" ht="24" customHeight="1">
      <c r="A15" s="51">
        <v>50501</v>
      </c>
      <c r="B15" s="15" t="s">
        <v>167</v>
      </c>
      <c r="C15" s="68" t="s">
        <v>174</v>
      </c>
      <c r="D15" s="68" t="s">
        <v>175</v>
      </c>
      <c r="E15" s="99">
        <f t="shared" si="0"/>
        <v>450000</v>
      </c>
      <c r="F15" s="100">
        <v>450000</v>
      </c>
      <c r="G15" s="99"/>
    </row>
    <row r="16" spans="1:7" ht="24" customHeight="1">
      <c r="A16" s="51">
        <v>50501</v>
      </c>
      <c r="B16" s="15" t="s">
        <v>167</v>
      </c>
      <c r="C16" s="68" t="s">
        <v>169</v>
      </c>
      <c r="D16" s="68" t="s">
        <v>91</v>
      </c>
      <c r="E16" s="99">
        <f t="shared" si="0"/>
        <v>9344041.0800000001</v>
      </c>
      <c r="F16" s="100">
        <v>9344041.0800000001</v>
      </c>
      <c r="G16" s="99"/>
    </row>
    <row r="17" spans="1:7" ht="24" customHeight="1">
      <c r="A17" s="51">
        <v>50501</v>
      </c>
      <c r="B17" s="15" t="s">
        <v>167</v>
      </c>
      <c r="C17" s="68" t="s">
        <v>180</v>
      </c>
      <c r="D17" s="68" t="s">
        <v>181</v>
      </c>
      <c r="E17" s="99">
        <f t="shared" si="0"/>
        <v>10160716.800000001</v>
      </c>
      <c r="F17" s="100">
        <v>10160716.800000001</v>
      </c>
      <c r="G17" s="99"/>
    </row>
    <row r="18" spans="1:7" ht="24" customHeight="1">
      <c r="A18" s="51">
        <v>505</v>
      </c>
      <c r="B18" s="15" t="s">
        <v>165</v>
      </c>
      <c r="C18" s="68" t="s">
        <v>215</v>
      </c>
      <c r="D18" s="68" t="s">
        <v>216</v>
      </c>
      <c r="E18" s="101">
        <f t="shared" ref="E18:F18" si="1">SUM(E19:E30)</f>
        <v>14606088.140000001</v>
      </c>
      <c r="F18" s="101">
        <f t="shared" si="1"/>
        <v>0</v>
      </c>
      <c r="G18" s="101">
        <f>SUM(G19:G30)</f>
        <v>14606088.140000001</v>
      </c>
    </row>
    <row r="19" spans="1:7" ht="24" customHeight="1">
      <c r="A19" s="51">
        <v>50502</v>
      </c>
      <c r="B19" s="70" t="s">
        <v>182</v>
      </c>
      <c r="C19" s="68" t="s">
        <v>183</v>
      </c>
      <c r="D19" s="68" t="s">
        <v>184</v>
      </c>
      <c r="E19" s="102">
        <f>SUM(F19:G19)</f>
        <v>5177760</v>
      </c>
      <c r="F19" s="100"/>
      <c r="G19" s="100">
        <v>5177760</v>
      </c>
    </row>
    <row r="20" spans="1:7" ht="24" customHeight="1">
      <c r="A20" s="51">
        <v>50502</v>
      </c>
      <c r="B20" s="70" t="s">
        <v>182</v>
      </c>
      <c r="C20" s="68" t="s">
        <v>185</v>
      </c>
      <c r="D20" s="68" t="s">
        <v>186</v>
      </c>
      <c r="E20" s="102">
        <f t="shared" ref="E20:E30" si="2">SUM(F20:G20)</f>
        <v>98640</v>
      </c>
      <c r="F20" s="100"/>
      <c r="G20" s="100">
        <v>98640</v>
      </c>
    </row>
    <row r="21" spans="1:7" ht="24" customHeight="1">
      <c r="A21" s="51">
        <v>50502</v>
      </c>
      <c r="B21" s="70" t="s">
        <v>182</v>
      </c>
      <c r="C21" s="68" t="s">
        <v>187</v>
      </c>
      <c r="D21" s="68" t="s">
        <v>188</v>
      </c>
      <c r="E21" s="102">
        <f t="shared" si="2"/>
        <v>491400</v>
      </c>
      <c r="F21" s="100"/>
      <c r="G21" s="100">
        <v>491400</v>
      </c>
    </row>
    <row r="22" spans="1:7" ht="24" customHeight="1">
      <c r="A22" s="51">
        <v>50502</v>
      </c>
      <c r="B22" s="70" t="s">
        <v>182</v>
      </c>
      <c r="C22" s="68" t="s">
        <v>189</v>
      </c>
      <c r="D22" s="68" t="s">
        <v>190</v>
      </c>
      <c r="E22" s="102">
        <f t="shared" si="2"/>
        <v>65160</v>
      </c>
      <c r="F22" s="100"/>
      <c r="G22" s="100">
        <v>65160</v>
      </c>
    </row>
    <row r="23" spans="1:7" ht="24" customHeight="1">
      <c r="A23" s="51">
        <v>50502</v>
      </c>
      <c r="B23" s="70" t="s">
        <v>182</v>
      </c>
      <c r="C23" s="68" t="s">
        <v>191</v>
      </c>
      <c r="D23" s="68" t="s">
        <v>192</v>
      </c>
      <c r="E23" s="102">
        <f t="shared" si="2"/>
        <v>1510438.7</v>
      </c>
      <c r="F23" s="100"/>
      <c r="G23" s="100">
        <v>1510438.7</v>
      </c>
    </row>
    <row r="24" spans="1:7" ht="24" customHeight="1">
      <c r="A24" s="51">
        <v>50502</v>
      </c>
      <c r="B24" s="70" t="s">
        <v>182</v>
      </c>
      <c r="C24" s="68" t="s">
        <v>193</v>
      </c>
      <c r="D24" s="68" t="s">
        <v>194</v>
      </c>
      <c r="E24" s="102">
        <f t="shared" si="2"/>
        <v>1095800.72</v>
      </c>
      <c r="F24" s="100"/>
      <c r="G24" s="100">
        <v>1095800.72</v>
      </c>
    </row>
    <row r="25" spans="1:7" ht="24" customHeight="1">
      <c r="A25" s="51">
        <v>50502</v>
      </c>
      <c r="B25" s="70" t="s">
        <v>182</v>
      </c>
      <c r="C25" s="68" t="s">
        <v>195</v>
      </c>
      <c r="D25" s="68" t="s">
        <v>196</v>
      </c>
      <c r="E25" s="102">
        <f t="shared" si="2"/>
        <v>1541274.72</v>
      </c>
      <c r="F25" s="100"/>
      <c r="G25" s="100">
        <v>1541274.72</v>
      </c>
    </row>
    <row r="26" spans="1:7" ht="24" customHeight="1">
      <c r="A26" s="51">
        <v>50502</v>
      </c>
      <c r="B26" s="70" t="s">
        <v>182</v>
      </c>
      <c r="C26" s="68" t="s">
        <v>197</v>
      </c>
      <c r="D26" s="68" t="s">
        <v>198</v>
      </c>
      <c r="E26" s="102">
        <f t="shared" si="2"/>
        <v>1306224</v>
      </c>
      <c r="F26" s="100"/>
      <c r="G26" s="100">
        <v>1306224</v>
      </c>
    </row>
    <row r="27" spans="1:7" ht="24" customHeight="1">
      <c r="A27" s="51">
        <v>50502</v>
      </c>
      <c r="B27" s="70" t="s">
        <v>182</v>
      </c>
      <c r="C27" s="68" t="s">
        <v>199</v>
      </c>
      <c r="D27" s="68" t="s">
        <v>200</v>
      </c>
      <c r="E27" s="102">
        <f t="shared" si="2"/>
        <v>54000</v>
      </c>
      <c r="F27" s="100"/>
      <c r="G27" s="100">
        <v>54000</v>
      </c>
    </row>
    <row r="28" spans="1:7" ht="24" customHeight="1">
      <c r="A28" s="51">
        <v>50502</v>
      </c>
      <c r="B28" s="70" t="s">
        <v>182</v>
      </c>
      <c r="C28" s="68" t="s">
        <v>201</v>
      </c>
      <c r="D28" s="68" t="s">
        <v>202</v>
      </c>
      <c r="E28" s="102">
        <f t="shared" si="2"/>
        <v>2700000</v>
      </c>
      <c r="F28" s="100"/>
      <c r="G28" s="100">
        <v>2700000</v>
      </c>
    </row>
    <row r="29" spans="1:7" ht="24" customHeight="1">
      <c r="A29" s="51">
        <v>50502</v>
      </c>
      <c r="B29" s="70" t="s">
        <v>182</v>
      </c>
      <c r="C29" s="68" t="s">
        <v>203</v>
      </c>
      <c r="D29" s="68" t="s">
        <v>204</v>
      </c>
      <c r="E29" s="102">
        <f t="shared" si="2"/>
        <v>262480</v>
      </c>
      <c r="F29" s="100"/>
      <c r="G29" s="100">
        <v>262480</v>
      </c>
    </row>
    <row r="30" spans="1:7" ht="24" customHeight="1">
      <c r="A30" s="51">
        <v>50502</v>
      </c>
      <c r="B30" s="70" t="s">
        <v>182</v>
      </c>
      <c r="C30" s="68" t="s">
        <v>201</v>
      </c>
      <c r="D30" s="68" t="s">
        <v>202</v>
      </c>
      <c r="E30" s="102">
        <f t="shared" si="2"/>
        <v>302910</v>
      </c>
      <c r="F30" s="100"/>
      <c r="G30" s="100">
        <v>302910</v>
      </c>
    </row>
    <row r="31" spans="1:7" ht="24" customHeight="1">
      <c r="A31" s="51">
        <v>509</v>
      </c>
      <c r="B31" s="68" t="s">
        <v>218</v>
      </c>
      <c r="C31" s="68" t="s">
        <v>217</v>
      </c>
      <c r="D31" s="68" t="s">
        <v>218</v>
      </c>
      <c r="E31" s="101">
        <f>SUM(E32:E37)</f>
        <v>5279564.0999999996</v>
      </c>
      <c r="F31" s="101">
        <f>SUM(F32:F37)</f>
        <v>5279564.0999999996</v>
      </c>
      <c r="G31" s="99"/>
    </row>
    <row r="32" spans="1:7" ht="24" customHeight="1">
      <c r="A32" s="51">
        <v>50901</v>
      </c>
      <c r="B32" s="70" t="s">
        <v>205</v>
      </c>
      <c r="C32" s="68" t="s">
        <v>206</v>
      </c>
      <c r="D32" s="68" t="s">
        <v>207</v>
      </c>
      <c r="E32" s="99">
        <f>SUM(F32:G32)</f>
        <v>7000</v>
      </c>
      <c r="F32" s="100">
        <v>7000</v>
      </c>
      <c r="G32" s="99"/>
    </row>
    <row r="33" spans="1:7" ht="24" customHeight="1">
      <c r="A33" s="51">
        <v>50905</v>
      </c>
      <c r="B33" s="70" t="s">
        <v>208</v>
      </c>
      <c r="C33" s="68" t="s">
        <v>209</v>
      </c>
      <c r="D33" s="68" t="s">
        <v>210</v>
      </c>
      <c r="E33" s="99">
        <f t="shared" ref="E33:E37" si="3">SUM(F33:G33)</f>
        <v>1002416.1</v>
      </c>
      <c r="F33" s="100">
        <v>1002416.1</v>
      </c>
      <c r="G33" s="99"/>
    </row>
    <row r="34" spans="1:7" ht="24" customHeight="1">
      <c r="A34" s="51">
        <v>50905</v>
      </c>
      <c r="B34" s="70" t="s">
        <v>208</v>
      </c>
      <c r="C34" s="68" t="s">
        <v>211</v>
      </c>
      <c r="D34" s="68" t="s">
        <v>317</v>
      </c>
      <c r="E34" s="99">
        <f t="shared" si="3"/>
        <v>1783740</v>
      </c>
      <c r="F34" s="100">
        <v>1783740</v>
      </c>
      <c r="G34" s="102"/>
    </row>
    <row r="35" spans="1:7" ht="24" customHeight="1">
      <c r="A35" s="51">
        <v>50905</v>
      </c>
      <c r="B35" s="70" t="s">
        <v>208</v>
      </c>
      <c r="C35" s="68" t="s">
        <v>211</v>
      </c>
      <c r="D35" s="68" t="s">
        <v>212</v>
      </c>
      <c r="E35" s="99">
        <f t="shared" si="3"/>
        <v>392040</v>
      </c>
      <c r="F35" s="100">
        <v>392040</v>
      </c>
      <c r="G35" s="99"/>
    </row>
    <row r="36" spans="1:7" ht="24" customHeight="1">
      <c r="A36" s="51">
        <v>50999</v>
      </c>
      <c r="B36" s="70" t="s">
        <v>213</v>
      </c>
      <c r="C36" s="68" t="s">
        <v>214</v>
      </c>
      <c r="D36" s="68" t="s">
        <v>213</v>
      </c>
      <c r="E36" s="99">
        <f t="shared" si="3"/>
        <v>19800</v>
      </c>
      <c r="F36" s="100">
        <v>19800</v>
      </c>
      <c r="G36" s="99"/>
    </row>
    <row r="37" spans="1:7" ht="24" customHeight="1">
      <c r="A37" s="51">
        <v>50999</v>
      </c>
      <c r="B37" s="70" t="s">
        <v>213</v>
      </c>
      <c r="C37" s="68" t="s">
        <v>214</v>
      </c>
      <c r="D37" s="68" t="s">
        <v>213</v>
      </c>
      <c r="E37" s="99">
        <f t="shared" si="3"/>
        <v>2074568</v>
      </c>
      <c r="F37" s="100">
        <v>2074568</v>
      </c>
      <c r="G37" s="99"/>
    </row>
    <row r="38" spans="1:7" ht="24" customHeight="1">
      <c r="A38" s="69"/>
      <c r="B38" s="71" t="s">
        <v>219</v>
      </c>
      <c r="C38" s="68"/>
      <c r="D38" s="68"/>
      <c r="E38" s="100">
        <f>E5+E18+E31</f>
        <v>154981109.00000003</v>
      </c>
      <c r="F38" s="100">
        <f>F5+F18+F31</f>
        <v>140375020.86000001</v>
      </c>
      <c r="G38" s="100">
        <f>G5+G18+G31</f>
        <v>14606088.140000001</v>
      </c>
    </row>
  </sheetData>
  <mergeCells count="1">
    <mergeCell ref="A2:G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6" sqref="C6:C7"/>
    </sheetView>
  </sheetViews>
  <sheetFormatPr defaultRowHeight="14.4"/>
  <cols>
    <col min="1" max="1" width="37" customWidth="1"/>
    <col min="2" max="2" width="18.88671875" customWidth="1"/>
    <col min="3" max="3" width="20.44140625" customWidth="1"/>
  </cols>
  <sheetData>
    <row r="1" spans="1:3" ht="21.75" customHeight="1">
      <c r="A1" s="53" t="s">
        <v>113</v>
      </c>
    </row>
    <row r="2" spans="1:3" ht="20.399999999999999">
      <c r="A2" s="121" t="s">
        <v>102</v>
      </c>
      <c r="B2" s="121"/>
      <c r="C2" s="121"/>
    </row>
    <row r="3" spans="1:3" ht="20.399999999999999">
      <c r="A3" s="25"/>
      <c r="B3" s="25"/>
      <c r="C3" s="26" t="s">
        <v>101</v>
      </c>
    </row>
    <row r="4" spans="1:3" ht="26.25" customHeight="1">
      <c r="A4" s="27" t="s">
        <v>58</v>
      </c>
      <c r="B4" s="27" t="s">
        <v>128</v>
      </c>
      <c r="C4" s="28" t="s">
        <v>129</v>
      </c>
    </row>
    <row r="5" spans="1:3" ht="26.25" customHeight="1">
      <c r="A5" s="29" t="s">
        <v>96</v>
      </c>
      <c r="B5" s="27">
        <v>0</v>
      </c>
      <c r="C5" s="28">
        <v>0</v>
      </c>
    </row>
    <row r="6" spans="1:3" ht="26.25" customHeight="1">
      <c r="A6" s="29" t="s">
        <v>97</v>
      </c>
      <c r="B6" s="31">
        <v>0</v>
      </c>
      <c r="C6" s="32">
        <v>0</v>
      </c>
    </row>
    <row r="7" spans="1:3" ht="26.25" customHeight="1">
      <c r="A7" s="29" t="s">
        <v>98</v>
      </c>
      <c r="B7" s="31">
        <v>54000</v>
      </c>
      <c r="C7" s="32">
        <v>54000</v>
      </c>
    </row>
    <row r="8" spans="1:3" ht="26.25" customHeight="1">
      <c r="A8" s="29" t="s">
        <v>99</v>
      </c>
      <c r="B8" s="27">
        <v>0</v>
      </c>
      <c r="C8" s="28">
        <v>0</v>
      </c>
    </row>
    <row r="9" spans="1:3" ht="26.25" customHeight="1">
      <c r="A9" s="29" t="s">
        <v>100</v>
      </c>
      <c r="B9" s="31">
        <v>54000</v>
      </c>
      <c r="C9" s="32">
        <v>54000</v>
      </c>
    </row>
    <row r="10" spans="1:3" ht="26.25" customHeight="1">
      <c r="A10" s="33" t="s">
        <v>75</v>
      </c>
      <c r="B10" s="31">
        <f>B5+B6+B7</f>
        <v>54000</v>
      </c>
      <c r="C10" s="31">
        <f>C5+C6+C7</f>
        <v>54000</v>
      </c>
    </row>
  </sheetData>
  <mergeCells count="1">
    <mergeCell ref="A2:C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4"/>
  <cols>
    <col min="1" max="5" width="18.88671875" customWidth="1"/>
  </cols>
  <sheetData>
    <row r="1" spans="1:5" ht="20.25" customHeight="1">
      <c r="A1" s="53" t="s">
        <v>114</v>
      </c>
    </row>
    <row r="2" spans="1:5" ht="20.399999999999999">
      <c r="A2" s="122" t="s">
        <v>103</v>
      </c>
      <c r="B2" s="122"/>
      <c r="C2" s="122"/>
      <c r="D2" s="122"/>
      <c r="E2" s="122"/>
    </row>
    <row r="3" spans="1:5">
      <c r="A3" s="34"/>
      <c r="B3" s="34"/>
      <c r="C3" s="34"/>
      <c r="D3" s="34"/>
      <c r="E3" s="39" t="s">
        <v>95</v>
      </c>
    </row>
    <row r="4" spans="1:5" ht="21" customHeight="1">
      <c r="A4" s="35" t="s">
        <v>46</v>
      </c>
      <c r="B4" s="35" t="s">
        <v>106</v>
      </c>
      <c r="C4" s="35" t="s">
        <v>76</v>
      </c>
      <c r="D4" s="35" t="s">
        <v>47</v>
      </c>
      <c r="E4" s="35" t="s">
        <v>48</v>
      </c>
    </row>
    <row r="5" spans="1:5" ht="21" customHeight="1">
      <c r="A5" s="36">
        <v>201</v>
      </c>
      <c r="B5" s="36" t="s">
        <v>6</v>
      </c>
      <c r="C5" s="37"/>
      <c r="D5" s="37"/>
      <c r="E5" s="37"/>
    </row>
    <row r="6" spans="1:5" ht="21" customHeight="1">
      <c r="A6" s="36">
        <v>20101</v>
      </c>
      <c r="B6" s="36" t="s">
        <v>45</v>
      </c>
      <c r="C6" s="37"/>
      <c r="D6" s="37"/>
      <c r="E6" s="37"/>
    </row>
    <row r="7" spans="1:5" ht="21" customHeight="1">
      <c r="A7" s="36">
        <v>2010101</v>
      </c>
      <c r="B7" s="36" t="s">
        <v>44</v>
      </c>
      <c r="C7" s="37"/>
      <c r="D7" s="37"/>
      <c r="E7" s="37"/>
    </row>
    <row r="8" spans="1:5" ht="21" customHeight="1">
      <c r="A8" s="36" t="s">
        <v>52</v>
      </c>
      <c r="B8" s="36" t="s">
        <v>36</v>
      </c>
      <c r="C8" s="37"/>
      <c r="D8" s="37"/>
      <c r="E8" s="37"/>
    </row>
    <row r="9" spans="1:5" ht="21" customHeight="1">
      <c r="A9" s="30"/>
      <c r="B9" s="28"/>
      <c r="C9" s="30"/>
      <c r="D9" s="30"/>
      <c r="E9" s="30"/>
    </row>
    <row r="10" spans="1:5" ht="21" customHeight="1">
      <c r="A10" s="28"/>
      <c r="B10" s="28"/>
      <c r="C10" s="30"/>
      <c r="D10" s="30"/>
      <c r="E10" s="30"/>
    </row>
    <row r="11" spans="1:5" ht="21" customHeight="1">
      <c r="A11" s="30"/>
      <c r="B11" s="30"/>
      <c r="C11" s="30"/>
      <c r="D11" s="30"/>
      <c r="E11" s="30"/>
    </row>
    <row r="12" spans="1:5" ht="21" customHeight="1">
      <c r="A12" s="30"/>
      <c r="B12" s="30"/>
      <c r="C12" s="30"/>
      <c r="D12" s="30"/>
      <c r="E12" s="30"/>
    </row>
    <row r="13" spans="1:5" ht="21" customHeight="1">
      <c r="A13" s="30"/>
      <c r="B13" s="30"/>
      <c r="C13" s="30"/>
      <c r="D13" s="30"/>
      <c r="E13" s="30"/>
    </row>
    <row r="14" spans="1:5" ht="21" customHeight="1">
      <c r="A14" s="30"/>
      <c r="B14" s="30"/>
      <c r="C14" s="30"/>
      <c r="D14" s="30"/>
      <c r="E14" s="30"/>
    </row>
    <row r="15" spans="1:5" ht="21" customHeight="1">
      <c r="A15" s="30"/>
      <c r="B15" s="38" t="s">
        <v>77</v>
      </c>
      <c r="C15" s="30"/>
      <c r="D15" s="30"/>
      <c r="E15" s="30"/>
    </row>
  </sheetData>
  <mergeCells count="1">
    <mergeCell ref="A2:E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62" workbookViewId="0">
      <selection activeCell="A59" sqref="A59"/>
    </sheetView>
  </sheetViews>
  <sheetFormatPr defaultRowHeight="14.4"/>
  <cols>
    <col min="2" max="2" width="12.33203125" customWidth="1"/>
    <col min="8" max="8" width="16.6640625" customWidth="1"/>
  </cols>
  <sheetData>
    <row r="1" spans="1:9" ht="22.5" customHeight="1">
      <c r="A1" s="53" t="s">
        <v>115</v>
      </c>
    </row>
    <row r="2" spans="1:9" ht="20.399999999999999">
      <c r="A2" s="111" t="s">
        <v>105</v>
      </c>
      <c r="B2" s="111"/>
      <c r="C2" s="111"/>
      <c r="D2" s="111"/>
      <c r="E2" s="111"/>
      <c r="F2" s="111"/>
      <c r="G2" s="111"/>
      <c r="H2" s="111"/>
    </row>
    <row r="3" spans="1:9">
      <c r="A3" s="40"/>
      <c r="B3" s="40"/>
      <c r="C3" s="40"/>
      <c r="D3" s="40"/>
      <c r="E3" s="40"/>
      <c r="F3" s="40"/>
      <c r="G3" s="41" t="s">
        <v>104</v>
      </c>
      <c r="H3" s="40"/>
      <c r="I3" s="9"/>
    </row>
    <row r="4" spans="1:9" ht="24">
      <c r="A4" s="7" t="s">
        <v>82</v>
      </c>
      <c r="B4" s="7" t="s">
        <v>83</v>
      </c>
      <c r="C4" s="7" t="s">
        <v>86</v>
      </c>
      <c r="D4" s="7" t="s">
        <v>87</v>
      </c>
      <c r="E4" s="59" t="s">
        <v>126</v>
      </c>
      <c r="F4" s="59" t="s">
        <v>127</v>
      </c>
      <c r="G4" s="7" t="s">
        <v>88</v>
      </c>
      <c r="H4" s="7" t="s">
        <v>60</v>
      </c>
    </row>
    <row r="5" spans="1:9">
      <c r="A5" s="80"/>
      <c r="B5" s="73" t="s">
        <v>312</v>
      </c>
      <c r="C5" s="81"/>
      <c r="D5" s="81"/>
      <c r="E5" s="80"/>
      <c r="F5" s="80"/>
      <c r="G5" s="80"/>
      <c r="H5" s="82">
        <f>H6+H41+H43+H46+H55+H58</f>
        <v>159364664.94999999</v>
      </c>
    </row>
    <row r="6" spans="1:9">
      <c r="A6" s="72" t="s">
        <v>318</v>
      </c>
      <c r="B6" s="73" t="s">
        <v>221</v>
      </c>
      <c r="C6" s="70" t="s">
        <v>220</v>
      </c>
      <c r="D6" s="70" t="s">
        <v>220</v>
      </c>
      <c r="E6" s="68" t="s">
        <v>220</v>
      </c>
      <c r="F6" s="68" t="s">
        <v>220</v>
      </c>
      <c r="G6" s="68" t="s">
        <v>220</v>
      </c>
      <c r="H6" s="75">
        <f>SUM(H7:H40)</f>
        <v>104452656.17</v>
      </c>
    </row>
    <row r="7" spans="1:9" ht="43.2">
      <c r="A7" s="72" t="s">
        <v>222</v>
      </c>
      <c r="B7" s="73" t="s">
        <v>223</v>
      </c>
      <c r="C7" s="69">
        <v>50501</v>
      </c>
      <c r="D7" s="70" t="s">
        <v>89</v>
      </c>
      <c r="E7" s="68" t="s">
        <v>168</v>
      </c>
      <c r="F7" s="68" t="s">
        <v>90</v>
      </c>
      <c r="G7" s="68" t="s">
        <v>224</v>
      </c>
      <c r="H7" s="75">
        <v>18506448</v>
      </c>
    </row>
    <row r="8" spans="1:9" ht="43.2">
      <c r="A8" s="72" t="s">
        <v>222</v>
      </c>
      <c r="B8" s="73" t="s">
        <v>225</v>
      </c>
      <c r="C8" s="69">
        <v>50501</v>
      </c>
      <c r="D8" s="70" t="s">
        <v>89</v>
      </c>
      <c r="E8" s="68" t="s">
        <v>169</v>
      </c>
      <c r="F8" s="68" t="s">
        <v>91</v>
      </c>
      <c r="G8" s="68" t="s">
        <v>226</v>
      </c>
      <c r="H8" s="75">
        <v>1262784</v>
      </c>
    </row>
    <row r="9" spans="1:9" ht="43.2">
      <c r="A9" s="72" t="s">
        <v>222</v>
      </c>
      <c r="B9" s="73" t="s">
        <v>225</v>
      </c>
      <c r="C9" s="69">
        <v>50501</v>
      </c>
      <c r="D9" s="70" t="s">
        <v>89</v>
      </c>
      <c r="E9" s="68" t="s">
        <v>170</v>
      </c>
      <c r="F9" s="68" t="s">
        <v>171</v>
      </c>
      <c r="G9" s="68" t="s">
        <v>227</v>
      </c>
      <c r="H9" s="75">
        <v>58557288</v>
      </c>
    </row>
    <row r="10" spans="1:9" ht="54">
      <c r="A10" s="72" t="s">
        <v>222</v>
      </c>
      <c r="B10" s="73" t="s">
        <v>225</v>
      </c>
      <c r="C10" s="69">
        <v>50501</v>
      </c>
      <c r="D10" s="70" t="s">
        <v>89</v>
      </c>
      <c r="E10" s="68" t="s">
        <v>172</v>
      </c>
      <c r="F10" s="68" t="s">
        <v>173</v>
      </c>
      <c r="G10" s="68" t="s">
        <v>228</v>
      </c>
      <c r="H10" s="75">
        <v>4632000</v>
      </c>
    </row>
    <row r="11" spans="1:9" ht="54">
      <c r="A11" s="72" t="s">
        <v>222</v>
      </c>
      <c r="B11" s="73" t="s">
        <v>225</v>
      </c>
      <c r="C11" s="69">
        <v>50501</v>
      </c>
      <c r="D11" s="70" t="s">
        <v>89</v>
      </c>
      <c r="E11" s="68" t="s">
        <v>174</v>
      </c>
      <c r="F11" s="68" t="s">
        <v>175</v>
      </c>
      <c r="G11" s="68" t="s">
        <v>229</v>
      </c>
      <c r="H11" s="75">
        <v>1709942.08</v>
      </c>
    </row>
    <row r="12" spans="1:9" ht="54">
      <c r="A12" s="72" t="s">
        <v>222</v>
      </c>
      <c r="B12" s="73" t="s">
        <v>225</v>
      </c>
      <c r="C12" s="69">
        <v>50501</v>
      </c>
      <c r="D12" s="70" t="s">
        <v>89</v>
      </c>
      <c r="E12" s="68" t="s">
        <v>169</v>
      </c>
      <c r="F12" s="68" t="s">
        <v>91</v>
      </c>
      <c r="G12" s="68" t="s">
        <v>230</v>
      </c>
      <c r="H12" s="75">
        <v>1714120</v>
      </c>
    </row>
    <row r="13" spans="1:9" ht="43.2">
      <c r="A13" s="72" t="s">
        <v>222</v>
      </c>
      <c r="B13" s="73" t="s">
        <v>225</v>
      </c>
      <c r="C13" s="69">
        <v>50502</v>
      </c>
      <c r="D13" s="70" t="s">
        <v>182</v>
      </c>
      <c r="E13" s="68" t="s">
        <v>183</v>
      </c>
      <c r="F13" s="68" t="s">
        <v>184</v>
      </c>
      <c r="G13" s="68" t="s">
        <v>231</v>
      </c>
      <c r="H13" s="75">
        <v>5177760</v>
      </c>
    </row>
    <row r="14" spans="1:9" ht="32.4">
      <c r="A14" s="72" t="s">
        <v>222</v>
      </c>
      <c r="B14" s="73" t="s">
        <v>225</v>
      </c>
      <c r="C14" s="69">
        <v>50502</v>
      </c>
      <c r="D14" s="70" t="s">
        <v>182</v>
      </c>
      <c r="E14" s="68" t="s">
        <v>185</v>
      </c>
      <c r="F14" s="68" t="s">
        <v>186</v>
      </c>
      <c r="G14" s="68" t="s">
        <v>232</v>
      </c>
      <c r="H14" s="75">
        <v>98640</v>
      </c>
    </row>
    <row r="15" spans="1:9" ht="32.4">
      <c r="A15" s="72" t="s">
        <v>222</v>
      </c>
      <c r="B15" s="73" t="s">
        <v>225</v>
      </c>
      <c r="C15" s="69">
        <v>50502</v>
      </c>
      <c r="D15" s="70" t="s">
        <v>182</v>
      </c>
      <c r="E15" s="68" t="s">
        <v>187</v>
      </c>
      <c r="F15" s="68" t="s">
        <v>188</v>
      </c>
      <c r="G15" s="68" t="s">
        <v>233</v>
      </c>
      <c r="H15" s="75">
        <v>491400</v>
      </c>
    </row>
    <row r="16" spans="1:9" ht="43.2">
      <c r="A16" s="72" t="s">
        <v>222</v>
      </c>
      <c r="B16" s="73" t="s">
        <v>225</v>
      </c>
      <c r="C16" s="69">
        <v>50502</v>
      </c>
      <c r="D16" s="70" t="s">
        <v>182</v>
      </c>
      <c r="E16" s="68" t="s">
        <v>189</v>
      </c>
      <c r="F16" s="68" t="s">
        <v>190</v>
      </c>
      <c r="G16" s="68" t="s">
        <v>234</v>
      </c>
      <c r="H16" s="75">
        <v>65160</v>
      </c>
    </row>
    <row r="17" spans="1:8" ht="43.2">
      <c r="A17" s="72" t="s">
        <v>222</v>
      </c>
      <c r="B17" s="73" t="s">
        <v>225</v>
      </c>
      <c r="C17" s="69">
        <v>50502</v>
      </c>
      <c r="D17" s="70" t="s">
        <v>182</v>
      </c>
      <c r="E17" s="68" t="s">
        <v>191</v>
      </c>
      <c r="F17" s="68" t="s">
        <v>192</v>
      </c>
      <c r="G17" s="68" t="s">
        <v>235</v>
      </c>
      <c r="H17" s="75">
        <v>1510438.7</v>
      </c>
    </row>
    <row r="18" spans="1:8" ht="43.2">
      <c r="A18" s="72" t="s">
        <v>222</v>
      </c>
      <c r="B18" s="73" t="s">
        <v>225</v>
      </c>
      <c r="C18" s="69">
        <v>50502</v>
      </c>
      <c r="D18" s="70" t="s">
        <v>182</v>
      </c>
      <c r="E18" s="68" t="s">
        <v>193</v>
      </c>
      <c r="F18" s="68" t="s">
        <v>194</v>
      </c>
      <c r="G18" s="68" t="s">
        <v>236</v>
      </c>
      <c r="H18" s="75">
        <v>1095800.72</v>
      </c>
    </row>
    <row r="19" spans="1:8" ht="43.2">
      <c r="A19" s="72" t="s">
        <v>222</v>
      </c>
      <c r="B19" s="73" t="s">
        <v>225</v>
      </c>
      <c r="C19" s="69">
        <v>50502</v>
      </c>
      <c r="D19" s="70" t="s">
        <v>182</v>
      </c>
      <c r="E19" s="68" t="s">
        <v>195</v>
      </c>
      <c r="F19" s="68" t="s">
        <v>196</v>
      </c>
      <c r="G19" s="68" t="s">
        <v>237</v>
      </c>
      <c r="H19" s="75">
        <v>1541274.72</v>
      </c>
    </row>
    <row r="20" spans="1:8" ht="43.2">
      <c r="A20" s="72" t="s">
        <v>222</v>
      </c>
      <c r="B20" s="73" t="s">
        <v>225</v>
      </c>
      <c r="C20" s="69">
        <v>50502</v>
      </c>
      <c r="D20" s="70" t="s">
        <v>182</v>
      </c>
      <c r="E20" s="68" t="s">
        <v>197</v>
      </c>
      <c r="F20" s="68" t="s">
        <v>198</v>
      </c>
      <c r="G20" s="68" t="s">
        <v>238</v>
      </c>
      <c r="H20" s="75">
        <v>1306224</v>
      </c>
    </row>
    <row r="21" spans="1:8" ht="54">
      <c r="A21" s="72" t="s">
        <v>222</v>
      </c>
      <c r="B21" s="73" t="s">
        <v>225</v>
      </c>
      <c r="C21" s="69">
        <v>50502</v>
      </c>
      <c r="D21" s="70" t="s">
        <v>182</v>
      </c>
      <c r="E21" s="68" t="s">
        <v>199</v>
      </c>
      <c r="F21" s="68" t="s">
        <v>200</v>
      </c>
      <c r="G21" s="68" t="s">
        <v>239</v>
      </c>
      <c r="H21" s="75">
        <v>54000</v>
      </c>
    </row>
    <row r="22" spans="1:8" ht="54">
      <c r="A22" s="72" t="s">
        <v>222</v>
      </c>
      <c r="B22" s="73" t="s">
        <v>225</v>
      </c>
      <c r="C22" s="69">
        <v>50502</v>
      </c>
      <c r="D22" s="70" t="s">
        <v>182</v>
      </c>
      <c r="E22" s="68" t="s">
        <v>201</v>
      </c>
      <c r="F22" s="68" t="s">
        <v>202</v>
      </c>
      <c r="G22" s="68" t="s">
        <v>240</v>
      </c>
      <c r="H22" s="75">
        <v>2700000</v>
      </c>
    </row>
    <row r="23" spans="1:8" ht="32.4">
      <c r="A23" s="72" t="s">
        <v>222</v>
      </c>
      <c r="B23" s="73" t="s">
        <v>225</v>
      </c>
      <c r="C23" s="69">
        <v>50902</v>
      </c>
      <c r="D23" s="70" t="s">
        <v>241</v>
      </c>
      <c r="E23" s="68" t="s">
        <v>242</v>
      </c>
      <c r="F23" s="68" t="s">
        <v>241</v>
      </c>
      <c r="G23" s="68" t="s">
        <v>243</v>
      </c>
      <c r="H23" s="75">
        <v>18000</v>
      </c>
    </row>
    <row r="24" spans="1:8" ht="32.4">
      <c r="A24" s="72" t="s">
        <v>222</v>
      </c>
      <c r="B24" s="73" t="s">
        <v>225</v>
      </c>
      <c r="C24" s="69">
        <v>50902</v>
      </c>
      <c r="D24" s="70" t="s">
        <v>241</v>
      </c>
      <c r="E24" s="68" t="s">
        <v>242</v>
      </c>
      <c r="F24" s="68" t="s">
        <v>241</v>
      </c>
      <c r="G24" s="68" t="s">
        <v>244</v>
      </c>
      <c r="H24" s="75">
        <v>1050</v>
      </c>
    </row>
    <row r="25" spans="1:8" ht="21.6">
      <c r="A25" s="72" t="s">
        <v>222</v>
      </c>
      <c r="B25" s="73" t="s">
        <v>225</v>
      </c>
      <c r="C25" s="69">
        <v>50502</v>
      </c>
      <c r="D25" s="70" t="s">
        <v>182</v>
      </c>
      <c r="E25" s="68" t="s">
        <v>201</v>
      </c>
      <c r="F25" s="68" t="s">
        <v>202</v>
      </c>
      <c r="G25" s="68" t="s">
        <v>245</v>
      </c>
      <c r="H25" s="75">
        <v>15000</v>
      </c>
    </row>
    <row r="26" spans="1:8" ht="21.6">
      <c r="A26" s="72" t="s">
        <v>222</v>
      </c>
      <c r="B26" s="73" t="s">
        <v>225</v>
      </c>
      <c r="C26" s="69">
        <v>50601</v>
      </c>
      <c r="D26" s="70" t="s">
        <v>246</v>
      </c>
      <c r="E26" s="68" t="s">
        <v>247</v>
      </c>
      <c r="F26" s="68" t="s">
        <v>248</v>
      </c>
      <c r="G26" s="68" t="s">
        <v>249</v>
      </c>
      <c r="H26" s="75">
        <v>120000</v>
      </c>
    </row>
    <row r="27" spans="1:8" ht="21.6">
      <c r="A27" s="72" t="s">
        <v>222</v>
      </c>
      <c r="B27" s="73" t="s">
        <v>225</v>
      </c>
      <c r="C27" s="69">
        <v>50601</v>
      </c>
      <c r="D27" s="70" t="s">
        <v>246</v>
      </c>
      <c r="E27" s="68" t="s">
        <v>247</v>
      </c>
      <c r="F27" s="68" t="s">
        <v>248</v>
      </c>
      <c r="G27" s="68" t="s">
        <v>250</v>
      </c>
      <c r="H27" s="75">
        <v>220000</v>
      </c>
    </row>
    <row r="28" spans="1:8" ht="32.4">
      <c r="A28" s="72" t="s">
        <v>222</v>
      </c>
      <c r="B28" s="73" t="s">
        <v>225</v>
      </c>
      <c r="C28" s="69">
        <v>50902</v>
      </c>
      <c r="D28" s="70" t="s">
        <v>241</v>
      </c>
      <c r="E28" s="68" t="s">
        <v>242</v>
      </c>
      <c r="F28" s="68" t="s">
        <v>241</v>
      </c>
      <c r="G28" s="68" t="s">
        <v>251</v>
      </c>
      <c r="H28" s="75">
        <v>50400</v>
      </c>
    </row>
    <row r="29" spans="1:8" ht="32.4">
      <c r="A29" s="72" t="s">
        <v>222</v>
      </c>
      <c r="B29" s="73" t="s">
        <v>225</v>
      </c>
      <c r="C29" s="69">
        <v>50902</v>
      </c>
      <c r="D29" s="70" t="s">
        <v>241</v>
      </c>
      <c r="E29" s="68" t="s">
        <v>242</v>
      </c>
      <c r="F29" s="68" t="s">
        <v>241</v>
      </c>
      <c r="G29" s="68" t="s">
        <v>252</v>
      </c>
      <c r="H29" s="75">
        <v>13720</v>
      </c>
    </row>
    <row r="30" spans="1:8" ht="75.599999999999994">
      <c r="A30" s="72" t="s">
        <v>222</v>
      </c>
      <c r="B30" s="73" t="s">
        <v>225</v>
      </c>
      <c r="C30" s="69">
        <v>50502</v>
      </c>
      <c r="D30" s="70" t="s">
        <v>182</v>
      </c>
      <c r="E30" s="68" t="s">
        <v>201</v>
      </c>
      <c r="F30" s="68" t="s">
        <v>202</v>
      </c>
      <c r="G30" s="68" t="s">
        <v>253</v>
      </c>
      <c r="H30" s="75">
        <v>35000</v>
      </c>
    </row>
    <row r="31" spans="1:8" ht="43.2">
      <c r="A31" s="72" t="s">
        <v>222</v>
      </c>
      <c r="B31" s="73" t="s">
        <v>225</v>
      </c>
      <c r="C31" s="69">
        <v>50902</v>
      </c>
      <c r="D31" s="70" t="s">
        <v>241</v>
      </c>
      <c r="E31" s="68" t="s">
        <v>242</v>
      </c>
      <c r="F31" s="68" t="s">
        <v>241</v>
      </c>
      <c r="G31" s="68" t="s">
        <v>254</v>
      </c>
      <c r="H31" s="75">
        <v>4918.1499999999996</v>
      </c>
    </row>
    <row r="32" spans="1:8" ht="75.599999999999994">
      <c r="A32" s="76" t="s">
        <v>222</v>
      </c>
      <c r="B32" s="76" t="s">
        <v>298</v>
      </c>
      <c r="C32" s="76" t="s">
        <v>299</v>
      </c>
      <c r="D32" s="77" t="s">
        <v>182</v>
      </c>
      <c r="E32" s="76">
        <v>30299</v>
      </c>
      <c r="F32" s="76" t="s">
        <v>202</v>
      </c>
      <c r="G32" s="76" t="s">
        <v>300</v>
      </c>
      <c r="H32" s="78">
        <v>1000000</v>
      </c>
    </row>
    <row r="33" spans="1:8" ht="75.599999999999994">
      <c r="A33" s="76" t="s">
        <v>222</v>
      </c>
      <c r="B33" s="76" t="s">
        <v>298</v>
      </c>
      <c r="C33" s="76" t="s">
        <v>299</v>
      </c>
      <c r="D33" s="77" t="s">
        <v>182</v>
      </c>
      <c r="E33" s="76">
        <v>30299</v>
      </c>
      <c r="F33" s="76" t="s">
        <v>202</v>
      </c>
      <c r="G33" s="76" t="s">
        <v>301</v>
      </c>
      <c r="H33" s="78">
        <v>1267200</v>
      </c>
    </row>
    <row r="34" spans="1:8" ht="75.599999999999994">
      <c r="A34" s="76" t="s">
        <v>222</v>
      </c>
      <c r="B34" s="76" t="s">
        <v>298</v>
      </c>
      <c r="C34" s="76" t="s">
        <v>299</v>
      </c>
      <c r="D34" s="77" t="s">
        <v>182</v>
      </c>
      <c r="E34" s="76">
        <v>30299</v>
      </c>
      <c r="F34" s="76" t="s">
        <v>202</v>
      </c>
      <c r="G34" s="76" t="s">
        <v>302</v>
      </c>
      <c r="H34" s="78">
        <v>711487.8</v>
      </c>
    </row>
    <row r="35" spans="1:8" ht="108">
      <c r="A35" s="76" t="s">
        <v>303</v>
      </c>
      <c r="B35" s="76" t="s">
        <v>304</v>
      </c>
      <c r="C35" s="76" t="s">
        <v>305</v>
      </c>
      <c r="D35" s="77" t="s">
        <v>241</v>
      </c>
      <c r="E35" s="76">
        <v>30308</v>
      </c>
      <c r="F35" s="76" t="s">
        <v>241</v>
      </c>
      <c r="G35" s="76" t="s">
        <v>306</v>
      </c>
      <c r="H35" s="78">
        <v>4200</v>
      </c>
    </row>
    <row r="36" spans="1:8" ht="97.2">
      <c r="A36" s="76" t="s">
        <v>303</v>
      </c>
      <c r="B36" s="76" t="s">
        <v>304</v>
      </c>
      <c r="C36" s="76" t="s">
        <v>305</v>
      </c>
      <c r="D36" s="77" t="s">
        <v>241</v>
      </c>
      <c r="E36" s="76">
        <v>30308</v>
      </c>
      <c r="F36" s="76" t="s">
        <v>241</v>
      </c>
      <c r="G36" s="76" t="s">
        <v>307</v>
      </c>
      <c r="H36" s="78">
        <v>1300</v>
      </c>
    </row>
    <row r="37" spans="1:8" ht="64.8">
      <c r="A37" s="76" t="s">
        <v>303</v>
      </c>
      <c r="B37" s="76" t="s">
        <v>304</v>
      </c>
      <c r="C37" s="76" t="s">
        <v>299</v>
      </c>
      <c r="D37" s="77" t="s">
        <v>182</v>
      </c>
      <c r="E37" s="76">
        <v>30299</v>
      </c>
      <c r="F37" s="76" t="s">
        <v>202</v>
      </c>
      <c r="G37" s="76" t="s">
        <v>308</v>
      </c>
      <c r="H37" s="78">
        <v>527800</v>
      </c>
    </row>
    <row r="38" spans="1:8" ht="97.2">
      <c r="A38" s="76" t="s">
        <v>303</v>
      </c>
      <c r="B38" s="76" t="s">
        <v>304</v>
      </c>
      <c r="C38" s="76" t="s">
        <v>305</v>
      </c>
      <c r="D38" s="77" t="s">
        <v>241</v>
      </c>
      <c r="E38" s="76">
        <v>30308</v>
      </c>
      <c r="F38" s="76" t="s">
        <v>241</v>
      </c>
      <c r="G38" s="76" t="s">
        <v>309</v>
      </c>
      <c r="H38" s="78">
        <v>8700</v>
      </c>
    </row>
    <row r="39" spans="1:8" ht="108">
      <c r="A39" s="76" t="s">
        <v>303</v>
      </c>
      <c r="B39" s="76" t="s">
        <v>304</v>
      </c>
      <c r="C39" s="76" t="s">
        <v>305</v>
      </c>
      <c r="D39" s="77" t="s">
        <v>241</v>
      </c>
      <c r="E39" s="76">
        <v>30308</v>
      </c>
      <c r="F39" s="76" t="s">
        <v>241</v>
      </c>
      <c r="G39" s="76" t="s">
        <v>310</v>
      </c>
      <c r="H39" s="78">
        <v>23600</v>
      </c>
    </row>
    <row r="40" spans="1:8" ht="86.4">
      <c r="A40" s="76" t="s">
        <v>303</v>
      </c>
      <c r="B40" s="76" t="s">
        <v>304</v>
      </c>
      <c r="C40" s="76" t="s">
        <v>305</v>
      </c>
      <c r="D40" s="77" t="s">
        <v>241</v>
      </c>
      <c r="E40" s="76">
        <v>30308</v>
      </c>
      <c r="F40" s="76" t="s">
        <v>241</v>
      </c>
      <c r="G40" s="76" t="s">
        <v>311</v>
      </c>
      <c r="H40" s="78">
        <v>7000</v>
      </c>
    </row>
    <row r="41" spans="1:8">
      <c r="A41" s="72" t="s">
        <v>220</v>
      </c>
      <c r="B41" s="73" t="s">
        <v>255</v>
      </c>
      <c r="C41" s="70" t="s">
        <v>220</v>
      </c>
      <c r="D41" s="70" t="s">
        <v>220</v>
      </c>
      <c r="E41" s="68" t="s">
        <v>220</v>
      </c>
      <c r="F41" s="68" t="s">
        <v>220</v>
      </c>
      <c r="G41" s="68" t="s">
        <v>220</v>
      </c>
      <c r="H41" s="75">
        <v>262480</v>
      </c>
    </row>
    <row r="42" spans="1:8" ht="43.2">
      <c r="A42" s="72" t="s">
        <v>256</v>
      </c>
      <c r="B42" s="73" t="s">
        <v>257</v>
      </c>
      <c r="C42" s="69">
        <v>50502</v>
      </c>
      <c r="D42" s="70" t="s">
        <v>182</v>
      </c>
      <c r="E42" s="68" t="s">
        <v>203</v>
      </c>
      <c r="F42" s="68" t="s">
        <v>204</v>
      </c>
      <c r="G42" s="68" t="s">
        <v>258</v>
      </c>
      <c r="H42" s="75">
        <v>262480</v>
      </c>
    </row>
    <row r="43" spans="1:8" ht="21.6">
      <c r="A43" s="72" t="s">
        <v>320</v>
      </c>
      <c r="B43" s="73" t="s">
        <v>259</v>
      </c>
      <c r="C43" s="70" t="s">
        <v>220</v>
      </c>
      <c r="D43" s="70" t="s">
        <v>220</v>
      </c>
      <c r="E43" s="68" t="s">
        <v>220</v>
      </c>
      <c r="F43" s="68" t="s">
        <v>220</v>
      </c>
      <c r="G43" s="68" t="s">
        <v>220</v>
      </c>
      <c r="H43" s="75">
        <v>354180</v>
      </c>
    </row>
    <row r="44" spans="1:8" ht="54">
      <c r="A44" s="72" t="s">
        <v>260</v>
      </c>
      <c r="B44" s="73" t="s">
        <v>261</v>
      </c>
      <c r="C44" s="69">
        <v>50601</v>
      </c>
      <c r="D44" s="70" t="s">
        <v>246</v>
      </c>
      <c r="E44" s="68" t="s">
        <v>247</v>
      </c>
      <c r="F44" s="68" t="s">
        <v>248</v>
      </c>
      <c r="G44" s="68" t="s">
        <v>262</v>
      </c>
      <c r="H44" s="75">
        <v>350000</v>
      </c>
    </row>
    <row r="45" spans="1:8" ht="21.6">
      <c r="A45" s="72" t="s">
        <v>260</v>
      </c>
      <c r="B45" s="73" t="s">
        <v>261</v>
      </c>
      <c r="C45" s="69">
        <v>50601</v>
      </c>
      <c r="D45" s="70" t="s">
        <v>246</v>
      </c>
      <c r="E45" s="68" t="s">
        <v>247</v>
      </c>
      <c r="F45" s="68" t="s">
        <v>248</v>
      </c>
      <c r="G45" s="68" t="s">
        <v>263</v>
      </c>
      <c r="H45" s="75">
        <v>4180</v>
      </c>
    </row>
    <row r="46" spans="1:8" ht="21.6">
      <c r="A46" s="72" t="s">
        <v>319</v>
      </c>
      <c r="B46" s="73" t="s">
        <v>264</v>
      </c>
      <c r="C46" s="70" t="s">
        <v>220</v>
      </c>
      <c r="D46" s="70" t="s">
        <v>220</v>
      </c>
      <c r="E46" s="68" t="s">
        <v>220</v>
      </c>
      <c r="F46" s="68" t="s">
        <v>220</v>
      </c>
      <c r="G46" s="68" t="s">
        <v>220</v>
      </c>
      <c r="H46" s="75">
        <v>23844347.699999999</v>
      </c>
    </row>
    <row r="47" spans="1:8" ht="64.8">
      <c r="A47" s="72" t="s">
        <v>265</v>
      </c>
      <c r="B47" s="73" t="s">
        <v>266</v>
      </c>
      <c r="C47" s="69">
        <v>50501</v>
      </c>
      <c r="D47" s="70" t="s">
        <v>89</v>
      </c>
      <c r="E47" s="68" t="s">
        <v>176</v>
      </c>
      <c r="F47" s="68" t="s">
        <v>177</v>
      </c>
      <c r="G47" s="68" t="s">
        <v>267</v>
      </c>
      <c r="H47" s="75">
        <v>12435942.4</v>
      </c>
    </row>
    <row r="48" spans="1:8" ht="43.2">
      <c r="A48" s="72" t="s">
        <v>268</v>
      </c>
      <c r="B48" s="73" t="s">
        <v>269</v>
      </c>
      <c r="C48" s="69">
        <v>50501</v>
      </c>
      <c r="D48" s="70" t="s">
        <v>89</v>
      </c>
      <c r="E48" s="68" t="s">
        <v>178</v>
      </c>
      <c r="F48" s="68" t="s">
        <v>179</v>
      </c>
      <c r="G48" s="68" t="s">
        <v>270</v>
      </c>
      <c r="H48" s="75">
        <v>6217971.2000000002</v>
      </c>
    </row>
    <row r="49" spans="1:8" ht="54">
      <c r="A49" s="72" t="s">
        <v>271</v>
      </c>
      <c r="B49" s="73" t="s">
        <v>272</v>
      </c>
      <c r="C49" s="69">
        <v>50905</v>
      </c>
      <c r="D49" s="70" t="s">
        <v>208</v>
      </c>
      <c r="E49" s="68" t="s">
        <v>209</v>
      </c>
      <c r="F49" s="68" t="s">
        <v>210</v>
      </c>
      <c r="G49" s="68" t="s">
        <v>273</v>
      </c>
      <c r="H49" s="75">
        <v>1002416.1</v>
      </c>
    </row>
    <row r="50" spans="1:8" ht="64.8">
      <c r="A50" s="72" t="s">
        <v>271</v>
      </c>
      <c r="B50" s="73" t="s">
        <v>272</v>
      </c>
      <c r="C50" s="69">
        <v>50999</v>
      </c>
      <c r="D50" s="70" t="s">
        <v>213</v>
      </c>
      <c r="E50" s="68" t="s">
        <v>214</v>
      </c>
      <c r="F50" s="68" t="s">
        <v>213</v>
      </c>
      <c r="G50" s="68" t="s">
        <v>274</v>
      </c>
      <c r="H50" s="75">
        <v>19800</v>
      </c>
    </row>
    <row r="51" spans="1:8" ht="54">
      <c r="A51" s="72" t="s">
        <v>271</v>
      </c>
      <c r="B51" s="73" t="s">
        <v>272</v>
      </c>
      <c r="C51" s="69">
        <v>50905</v>
      </c>
      <c r="D51" s="70" t="s">
        <v>208</v>
      </c>
      <c r="E51" s="68" t="s">
        <v>211</v>
      </c>
      <c r="F51" s="68" t="s">
        <v>212</v>
      </c>
      <c r="G51" s="68" t="s">
        <v>275</v>
      </c>
      <c r="H51" s="75">
        <v>1783740</v>
      </c>
    </row>
    <row r="52" spans="1:8" ht="54">
      <c r="A52" s="72" t="s">
        <v>271</v>
      </c>
      <c r="B52" s="73" t="s">
        <v>272</v>
      </c>
      <c r="C52" s="69">
        <v>50901</v>
      </c>
      <c r="D52" s="70" t="s">
        <v>205</v>
      </c>
      <c r="E52" s="68" t="s">
        <v>206</v>
      </c>
      <c r="F52" s="68" t="s">
        <v>207</v>
      </c>
      <c r="G52" s="68" t="s">
        <v>276</v>
      </c>
      <c r="H52" s="75">
        <v>7000</v>
      </c>
    </row>
    <row r="53" spans="1:8" ht="64.8">
      <c r="A53" s="72" t="s">
        <v>271</v>
      </c>
      <c r="B53" s="73" t="s">
        <v>272</v>
      </c>
      <c r="C53" s="69">
        <v>50999</v>
      </c>
      <c r="D53" s="70" t="s">
        <v>213</v>
      </c>
      <c r="E53" s="68" t="s">
        <v>214</v>
      </c>
      <c r="F53" s="68" t="s">
        <v>213</v>
      </c>
      <c r="G53" s="68" t="s">
        <v>277</v>
      </c>
      <c r="H53" s="75">
        <v>2074568</v>
      </c>
    </row>
    <row r="54" spans="1:8" ht="54">
      <c r="A54" s="72" t="s">
        <v>271</v>
      </c>
      <c r="B54" s="73" t="s">
        <v>272</v>
      </c>
      <c r="C54" s="69">
        <v>50502</v>
      </c>
      <c r="D54" s="70" t="s">
        <v>182</v>
      </c>
      <c r="E54" s="68" t="s">
        <v>201</v>
      </c>
      <c r="F54" s="68" t="s">
        <v>202</v>
      </c>
      <c r="G54" s="68" t="s">
        <v>278</v>
      </c>
      <c r="H54" s="75">
        <v>302910</v>
      </c>
    </row>
    <row r="55" spans="1:8" ht="21.6">
      <c r="A55" s="72" t="s">
        <v>322</v>
      </c>
      <c r="B55" s="73" t="s">
        <v>279</v>
      </c>
      <c r="C55" s="70" t="s">
        <v>220</v>
      </c>
      <c r="D55" s="70" t="s">
        <v>220</v>
      </c>
      <c r="E55" s="68" t="s">
        <v>220</v>
      </c>
      <c r="F55" s="68" t="s">
        <v>220</v>
      </c>
      <c r="G55" s="68" t="s">
        <v>220</v>
      </c>
      <c r="H55" s="75">
        <v>10554203.199999999</v>
      </c>
    </row>
    <row r="56" spans="1:8" ht="54">
      <c r="A56" s="72" t="s">
        <v>280</v>
      </c>
      <c r="B56" s="73" t="s">
        <v>281</v>
      </c>
      <c r="C56" s="69">
        <v>50501</v>
      </c>
      <c r="D56" s="70" t="s">
        <v>89</v>
      </c>
      <c r="E56" s="68" t="s">
        <v>174</v>
      </c>
      <c r="F56" s="68" t="s">
        <v>175</v>
      </c>
      <c r="G56" s="68" t="s">
        <v>229</v>
      </c>
      <c r="H56" s="75">
        <v>10104203.199999999</v>
      </c>
    </row>
    <row r="57" spans="1:8" ht="64.8">
      <c r="A57" s="72" t="s">
        <v>282</v>
      </c>
      <c r="B57" s="73" t="s">
        <v>283</v>
      </c>
      <c r="C57" s="69">
        <v>50501</v>
      </c>
      <c r="D57" s="70" t="s">
        <v>89</v>
      </c>
      <c r="E57" s="68" t="s">
        <v>174</v>
      </c>
      <c r="F57" s="68" t="s">
        <v>175</v>
      </c>
      <c r="G57" s="68" t="s">
        <v>284</v>
      </c>
      <c r="H57" s="75">
        <v>450000</v>
      </c>
    </row>
    <row r="58" spans="1:8">
      <c r="A58" s="72" t="s">
        <v>323</v>
      </c>
      <c r="B58" s="73" t="s">
        <v>285</v>
      </c>
      <c r="C58" s="70" t="s">
        <v>220</v>
      </c>
      <c r="D58" s="70" t="s">
        <v>220</v>
      </c>
      <c r="E58" s="68" t="s">
        <v>220</v>
      </c>
      <c r="F58" s="68" t="s">
        <v>220</v>
      </c>
      <c r="G58" s="68" t="s">
        <v>220</v>
      </c>
      <c r="H58" s="75">
        <v>19896797.879999999</v>
      </c>
    </row>
    <row r="59" spans="1:8" ht="54">
      <c r="A59" s="72" t="s">
        <v>286</v>
      </c>
      <c r="B59" s="73" t="s">
        <v>287</v>
      </c>
      <c r="C59" s="69">
        <v>50905</v>
      </c>
      <c r="D59" s="70" t="s">
        <v>208</v>
      </c>
      <c r="E59" s="68" t="s">
        <v>211</v>
      </c>
      <c r="F59" s="68" t="s">
        <v>212</v>
      </c>
      <c r="G59" s="68" t="s">
        <v>275</v>
      </c>
      <c r="H59" s="75">
        <v>392040</v>
      </c>
    </row>
    <row r="60" spans="1:8" ht="54">
      <c r="A60" s="72" t="s">
        <v>288</v>
      </c>
      <c r="B60" s="73" t="s">
        <v>289</v>
      </c>
      <c r="C60" s="69">
        <v>50501</v>
      </c>
      <c r="D60" s="70" t="s">
        <v>89</v>
      </c>
      <c r="E60" s="68" t="s">
        <v>169</v>
      </c>
      <c r="F60" s="68" t="s">
        <v>91</v>
      </c>
      <c r="G60" s="68" t="s">
        <v>290</v>
      </c>
      <c r="H60" s="75">
        <v>9344041.0800000001</v>
      </c>
    </row>
    <row r="61" spans="1:8" ht="54">
      <c r="A61" s="72" t="s">
        <v>291</v>
      </c>
      <c r="B61" s="73" t="s">
        <v>292</v>
      </c>
      <c r="C61" s="69">
        <v>50501</v>
      </c>
      <c r="D61" s="70" t="s">
        <v>89</v>
      </c>
      <c r="E61" s="68" t="s">
        <v>180</v>
      </c>
      <c r="F61" s="68" t="s">
        <v>181</v>
      </c>
      <c r="G61" s="68" t="s">
        <v>293</v>
      </c>
      <c r="H61" s="75">
        <v>10160716.800000001</v>
      </c>
    </row>
    <row r="62" spans="1:8">
      <c r="A62" s="72" t="s">
        <v>220</v>
      </c>
      <c r="B62" s="73" t="s">
        <v>294</v>
      </c>
      <c r="C62" s="70" t="s">
        <v>220</v>
      </c>
      <c r="D62" s="70" t="s">
        <v>220</v>
      </c>
      <c r="E62" s="68" t="s">
        <v>220</v>
      </c>
      <c r="F62" s="68" t="s">
        <v>220</v>
      </c>
      <c r="G62" s="68" t="s">
        <v>220</v>
      </c>
      <c r="H62" s="75">
        <v>1820000</v>
      </c>
    </row>
    <row r="63" spans="1:8">
      <c r="A63" s="72" t="s">
        <v>321</v>
      </c>
      <c r="B63" s="73" t="s">
        <v>140</v>
      </c>
      <c r="C63" s="70" t="s">
        <v>220</v>
      </c>
      <c r="D63" s="70" t="s">
        <v>220</v>
      </c>
      <c r="E63" s="68" t="s">
        <v>220</v>
      </c>
      <c r="F63" s="68" t="s">
        <v>220</v>
      </c>
      <c r="G63" s="68" t="s">
        <v>220</v>
      </c>
      <c r="H63" s="75">
        <v>1820000</v>
      </c>
    </row>
    <row r="64" spans="1:8" ht="21.6">
      <c r="A64" s="72" t="s">
        <v>222</v>
      </c>
      <c r="B64" s="73" t="s">
        <v>225</v>
      </c>
      <c r="C64" s="69">
        <v>50502</v>
      </c>
      <c r="D64" s="70" t="s">
        <v>182</v>
      </c>
      <c r="E64" s="68" t="s">
        <v>201</v>
      </c>
      <c r="F64" s="68" t="s">
        <v>202</v>
      </c>
      <c r="G64" s="68" t="s">
        <v>295</v>
      </c>
      <c r="H64" s="75">
        <v>1820000</v>
      </c>
    </row>
    <row r="65" spans="1:8">
      <c r="A65" s="72" t="s">
        <v>220</v>
      </c>
      <c r="B65" s="73" t="s">
        <v>296</v>
      </c>
      <c r="C65" s="70" t="s">
        <v>220</v>
      </c>
      <c r="D65" s="70" t="s">
        <v>220</v>
      </c>
      <c r="E65" s="68" t="s">
        <v>220</v>
      </c>
      <c r="F65" s="68" t="s">
        <v>220</v>
      </c>
      <c r="G65" s="68" t="s">
        <v>220</v>
      </c>
      <c r="H65" s="75">
        <v>23100000</v>
      </c>
    </row>
    <row r="66" spans="1:8">
      <c r="A66" s="72" t="s">
        <v>318</v>
      </c>
      <c r="B66" s="73" t="s">
        <v>140</v>
      </c>
      <c r="C66" s="70" t="s">
        <v>220</v>
      </c>
      <c r="D66" s="70" t="s">
        <v>220</v>
      </c>
      <c r="E66" s="68" t="s">
        <v>220</v>
      </c>
      <c r="F66" s="68" t="s">
        <v>220</v>
      </c>
      <c r="G66" s="68" t="s">
        <v>220</v>
      </c>
      <c r="H66" s="75">
        <v>23100000</v>
      </c>
    </row>
    <row r="67" spans="1:8" ht="21.6">
      <c r="A67" s="72" t="s">
        <v>222</v>
      </c>
      <c r="B67" s="73" t="s">
        <v>225</v>
      </c>
      <c r="C67" s="69">
        <v>50502</v>
      </c>
      <c r="D67" s="70" t="s">
        <v>182</v>
      </c>
      <c r="E67" s="68" t="s">
        <v>201</v>
      </c>
      <c r="F67" s="68" t="s">
        <v>202</v>
      </c>
      <c r="G67" s="68" t="s">
        <v>297</v>
      </c>
      <c r="H67" s="75">
        <v>23100000</v>
      </c>
    </row>
    <row r="68" spans="1:8">
      <c r="A68" s="42"/>
      <c r="B68" s="42"/>
      <c r="C68" s="42"/>
      <c r="D68" s="42"/>
      <c r="E68" s="42"/>
      <c r="F68" s="42"/>
      <c r="G68" s="42"/>
      <c r="H68" s="75"/>
    </row>
    <row r="69" spans="1:8">
      <c r="A69" s="42"/>
      <c r="B69" s="42"/>
      <c r="C69" s="42"/>
      <c r="D69" s="42"/>
      <c r="E69" s="42"/>
      <c r="F69" s="42"/>
      <c r="G69" s="42"/>
      <c r="H69" s="42"/>
    </row>
    <row r="70" spans="1:8">
      <c r="A70" s="42"/>
      <c r="B70" s="42"/>
      <c r="C70" s="42"/>
      <c r="D70" s="42"/>
      <c r="E70" s="42"/>
      <c r="F70" s="42"/>
      <c r="G70" s="42"/>
      <c r="H70" s="42"/>
    </row>
    <row r="71" spans="1:8">
      <c r="A71" s="42"/>
      <c r="B71" s="42"/>
      <c r="C71" s="42"/>
      <c r="D71" s="42"/>
      <c r="E71" s="42"/>
      <c r="F71" s="42"/>
      <c r="G71" s="42"/>
      <c r="H71" s="42"/>
    </row>
    <row r="72" spans="1:8">
      <c r="A72" s="42"/>
      <c r="B72" s="42"/>
      <c r="C72" s="42"/>
      <c r="D72" s="42"/>
      <c r="E72" s="42"/>
      <c r="F72" s="42"/>
      <c r="G72" s="42"/>
      <c r="H72" s="42"/>
    </row>
    <row r="73" spans="1:8">
      <c r="A73" s="42"/>
      <c r="B73" s="42"/>
      <c r="C73" s="42"/>
      <c r="D73" s="42"/>
      <c r="E73" s="42"/>
      <c r="F73" s="42"/>
      <c r="G73" s="42"/>
      <c r="H73" s="42"/>
    </row>
    <row r="74" spans="1:8">
      <c r="A74" s="42"/>
      <c r="B74" s="42"/>
      <c r="C74" s="42"/>
      <c r="D74" s="42"/>
      <c r="E74" s="42"/>
      <c r="F74" s="42"/>
      <c r="G74" s="42"/>
      <c r="H74" s="42"/>
    </row>
    <row r="75" spans="1:8">
      <c r="A75" s="42"/>
      <c r="B75" s="42"/>
      <c r="C75" s="42"/>
      <c r="D75" s="42"/>
      <c r="E75" s="42"/>
      <c r="F75" s="42"/>
      <c r="G75" s="42"/>
      <c r="H75" s="42"/>
    </row>
    <row r="76" spans="1:8">
      <c r="A76" s="42"/>
      <c r="B76" s="42"/>
      <c r="C76" s="42"/>
      <c r="D76" s="42"/>
      <c r="E76" s="42"/>
      <c r="F76" s="42"/>
      <c r="G76" s="42"/>
      <c r="H76" s="42"/>
    </row>
    <row r="77" spans="1:8">
      <c r="A77" s="42"/>
      <c r="B77" s="42"/>
      <c r="C77" s="42"/>
      <c r="D77" s="42"/>
      <c r="E77" s="42"/>
      <c r="F77" s="42"/>
      <c r="G77" s="42"/>
      <c r="H77" s="42"/>
    </row>
    <row r="78" spans="1:8">
      <c r="A78" s="42"/>
      <c r="B78" s="42"/>
      <c r="C78" s="42"/>
      <c r="D78" s="42"/>
      <c r="E78" s="42"/>
      <c r="F78" s="42"/>
      <c r="G78" s="42"/>
      <c r="H78" s="42"/>
    </row>
    <row r="79" spans="1:8">
      <c r="A79" s="42"/>
      <c r="B79" s="42"/>
      <c r="C79" s="42"/>
      <c r="D79" s="42"/>
      <c r="E79" s="42"/>
      <c r="F79" s="42"/>
      <c r="G79" s="42"/>
      <c r="H79" s="42"/>
    </row>
    <row r="80" spans="1:8">
      <c r="A80" s="42"/>
      <c r="B80" s="42"/>
      <c r="C80" s="43" t="s">
        <v>76</v>
      </c>
      <c r="D80" s="42"/>
      <c r="E80" s="42"/>
      <c r="F80" s="42"/>
      <c r="G80" s="42"/>
      <c r="H80" s="79">
        <f>H6+H41+H43+H46+H55+H58+H62+H65</f>
        <v>184284664.94999999</v>
      </c>
    </row>
  </sheetData>
  <mergeCells count="1">
    <mergeCell ref="A2:H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表一、部门收支总体情况表</vt:lpstr>
      <vt:lpstr>表二、部门收入总体情况表</vt:lpstr>
      <vt:lpstr>表三、部门支出总体情况表</vt:lpstr>
      <vt:lpstr>表四、财政拨款收支总体情况表</vt:lpstr>
      <vt:lpstr>表五、一般公共预算支出情况表</vt:lpstr>
      <vt:lpstr>表六、一般公共预算基本支出情况表</vt:lpstr>
      <vt:lpstr>表七、一般公共预算“三公”经费支出情况表</vt:lpstr>
      <vt:lpstr>表八、政府性基金预算支出情况表</vt:lpstr>
      <vt:lpstr>表九、部门预算明细表</vt:lpstr>
      <vt:lpstr>表十、政府购买服务预算财政拨款明细表</vt:lpstr>
      <vt:lpstr>表十一、专项转移支付预算表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唐亮</dc:creator>
  <cp:lastModifiedBy>Administrator26013</cp:lastModifiedBy>
  <cp:lastPrinted>2021-01-27T06:23:17Z</cp:lastPrinted>
  <dcterms:created xsi:type="dcterms:W3CDTF">2018-01-25T05:48:18Z</dcterms:created>
  <dcterms:modified xsi:type="dcterms:W3CDTF">2021-02-02T02:09:49Z</dcterms:modified>
</cp:coreProperties>
</file>